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M\OneDrive\1 - Synchro\03 - Aktuelle Dateien für Downloads und Seminare\"/>
    </mc:Choice>
  </mc:AlternateContent>
  <xr:revisionPtr revIDLastSave="0" documentId="13_ncr:1_{D492D8CE-A639-423F-A712-B58FFB982BCB}" xr6:coauthVersionLast="47" xr6:coauthVersionMax="47" xr10:uidLastSave="{00000000-0000-0000-0000-000000000000}"/>
  <bookViews>
    <workbookView xWindow="-98" yWindow="-98" windowWidth="22695" windowHeight="14595" activeTab="1" xr2:uid="{00000000-000D-0000-FFFF-FFFF00000000}"/>
  </bookViews>
  <sheets>
    <sheet name="Bitte lesen ...  + + Anleitung" sheetId="3" r:id="rId1"/>
    <sheet name="Eigene Berechnung" sheetId="6" r:id="rId2"/>
    <sheet name="Beispiel • Grafik" sheetId="7" r:id="rId3"/>
  </sheets>
  <externalReferences>
    <externalReference r:id="rId4"/>
    <externalReference r:id="rId5"/>
  </externalReferences>
  <definedNames>
    <definedName name="_Toc304511180" localSheetId="0">'Bitte lesen ...  + + Anleitung'!$M$4</definedName>
    <definedName name="_xlnm.Print_Area" localSheetId="2">'Beispiel • Grafik'!$A$2:$I$73</definedName>
    <definedName name="_xlnm.Print_Area" localSheetId="0">'Bitte lesen ...  + + Anleitung'!$A$1:$X$50</definedName>
    <definedName name="_xlnm.Print_Area" localSheetId="1">'Eigene Berechnung'!$A$1:$J$98</definedName>
    <definedName name="Eingabebereich">#REF!,#REF!,#REF!,#REF!,#REF!,#REF!,#REF!,#REF!,#REF!,#REF!,#REF!,#REF!,#REF!,#REF!,#REF!,#REF!,#REF!,#REF!,#REF!,#REF!,#REF!,#REF!</definedName>
    <definedName name="www">#REF!,#REF!,#REF!,#REF!,#REF!,#REF!,#REF!,#REF!,#REF!,#REF!,#REF!,#REF!,#REF!,#REF!,#REF!,#REF!,#REF!,#REF!,#REF!,#REF!,#REF!,#REF!</definedName>
    <definedName name="xx">'[1]01+1'!#REF!,'[1]01+1'!#REF!,'[1]01+1'!$I$20:$J$38,'[1]01+1'!$L$37,'[1]01+1'!#REF!,'[1]01+1'!$I$26:$J$26,'[1]01+1'!#REF!,'[1]01+1'!#REF!,'[1]01+1'!#REF!,'[1]01+1'!#REF!,'[1]01+1'!#REF!,'[1]01+1'!#REF!,'[1]01+1'!#REF!,'[1]01+1'!#REF!,'[1]01+1'!#REF!,'[1]01+1'!#REF!,'[1]01+1'!#REF!,'[1]01+1'!#REF!,'[1]01+1'!#REF!,'[1]01+1'!#REF!,'[1]01+1'!#REF!,'[1]01+1'!#REF!</definedName>
    <definedName name="xy">[2]Jan!$I$8:$J$10,[2]Jan!$I$12:$J$14,[2]Jan!$I$16:$J$24,[2]Jan!$K$30,[2]Jan!$K$32,[2]Jan!$I$22:$J$22,[2]Jan!$L$38:$L$44,[2]Jan!$L$46:$L$49,[2]Jan!$I$70:$I$75,[2]Jan!$I$77:$I$78,[2]Jan!$H$95,[2]Jan!$I$95,[2]Jan!$J$95,[2]Jan!$H$101:$H$102,[2]Jan!$I$101:$I$102,[2]Jan!$J$101:$J$102,[2]Jan!$H$109,[2]Jan!$I$109,[2]Jan!$J$109,[2]Jan!$I$130:$I$130,[2]Jan!$I$132:$I$135,[2]Jan!$I$138:$I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7" i="6" l="1"/>
  <c r="G94" i="6"/>
  <c r="F94" i="6"/>
  <c r="D92" i="6"/>
  <c r="G67" i="7"/>
  <c r="F71" i="7"/>
  <c r="G68" i="7"/>
  <c r="F68" i="7"/>
  <c r="D66" i="7"/>
  <c r="H60" i="7"/>
  <c r="I57" i="7"/>
  <c r="H57" i="7"/>
  <c r="E57" i="7"/>
  <c r="D57" i="7"/>
  <c r="E62" i="7" s="1"/>
  <c r="F56" i="7"/>
  <c r="B56" i="7"/>
  <c r="I51" i="7"/>
  <c r="H51" i="7"/>
  <c r="E51" i="7"/>
  <c r="D51" i="7"/>
  <c r="H17" i="7"/>
  <c r="G27" i="7" s="1"/>
  <c r="G17" i="7"/>
  <c r="E17" i="7"/>
  <c r="E27" i="7" s="1"/>
  <c r="D17" i="7"/>
  <c r="I16" i="7"/>
  <c r="F16" i="7"/>
  <c r="I15" i="7"/>
  <c r="F15" i="7"/>
  <c r="I14" i="7"/>
  <c r="F14" i="7"/>
  <c r="G13" i="7"/>
  <c r="D13" i="7"/>
  <c r="H11" i="7"/>
  <c r="G23" i="7" s="1"/>
  <c r="G11" i="7"/>
  <c r="E11" i="7"/>
  <c r="E23" i="7" s="1"/>
  <c r="D11" i="7"/>
  <c r="I10" i="7"/>
  <c r="F10" i="7"/>
  <c r="I8" i="7"/>
  <c r="F8" i="7"/>
  <c r="F11" i="7" s="1"/>
  <c r="G7" i="7"/>
  <c r="H86" i="6"/>
  <c r="I83" i="6"/>
  <c r="H83" i="6"/>
  <c r="E83" i="6"/>
  <c r="D83" i="6"/>
  <c r="E88" i="6" s="1"/>
  <c r="F82" i="6"/>
  <c r="B82" i="6"/>
  <c r="I77" i="6"/>
  <c r="H77" i="6"/>
  <c r="E77" i="6"/>
  <c r="D77" i="6"/>
  <c r="G27" i="6"/>
  <c r="H17" i="6"/>
  <c r="G17" i="6"/>
  <c r="E17" i="6"/>
  <c r="E27" i="6" s="1"/>
  <c r="D17" i="6"/>
  <c r="I16" i="6"/>
  <c r="F16" i="6"/>
  <c r="I15" i="6"/>
  <c r="I17" i="6" s="1"/>
  <c r="F15" i="6"/>
  <c r="I14" i="6"/>
  <c r="F14" i="6"/>
  <c r="G13" i="6"/>
  <c r="D13" i="6"/>
  <c r="H11" i="6"/>
  <c r="G23" i="6" s="1"/>
  <c r="G11" i="6"/>
  <c r="E11" i="6"/>
  <c r="E23" i="6" s="1"/>
  <c r="D11" i="6"/>
  <c r="I10" i="6"/>
  <c r="F10" i="6"/>
  <c r="I8" i="6"/>
  <c r="I11" i="6" s="1"/>
  <c r="F8" i="6"/>
  <c r="G7" i="6"/>
  <c r="M23" i="3"/>
  <c r="M22" i="3"/>
  <c r="M21" i="3"/>
  <c r="M4" i="3"/>
  <c r="M3" i="3"/>
  <c r="E24" i="6" l="1"/>
  <c r="E28" i="6" s="1"/>
  <c r="G24" i="6"/>
  <c r="G28" i="6" s="1"/>
  <c r="E80" i="6"/>
  <c r="I80" i="6" s="1"/>
  <c r="G93" i="6"/>
  <c r="G99" i="6"/>
  <c r="I88" i="6"/>
  <c r="F17" i="6"/>
  <c r="F11" i="6"/>
  <c r="E24" i="7"/>
  <c r="E28" i="7" s="1"/>
  <c r="G73" i="7"/>
  <c r="E54" i="7"/>
  <c r="I54" i="7" s="1"/>
  <c r="I17" i="7"/>
  <c r="G24" i="7"/>
  <c r="G28" i="7" s="1"/>
  <c r="I62" i="7"/>
  <c r="I11" i="7"/>
  <c r="F17" i="7"/>
  <c r="E29" i="6" l="1"/>
  <c r="E25" i="6"/>
  <c r="G25" i="6"/>
  <c r="G29" i="6"/>
  <c r="E29" i="7"/>
  <c r="E25" i="7"/>
  <c r="G29" i="7"/>
  <c r="G25" i="7"/>
</calcChain>
</file>

<file path=xl/sharedStrings.xml><?xml version="1.0" encoding="utf-8"?>
<sst xmlns="http://schemas.openxmlformats.org/spreadsheetml/2006/main" count="228" uniqueCount="127">
  <si>
    <t>PDL</t>
  </si>
  <si>
    <t>Stellvertretung</t>
  </si>
  <si>
    <t>Maier</t>
  </si>
  <si>
    <t>Müller</t>
  </si>
  <si>
    <t>Schmidt</t>
  </si>
  <si>
    <t>Huber</t>
  </si>
  <si>
    <t>Alternative 2) zur Ermittlung der Personalzusammensetzung
... aufgrund einer echten IST-Zeit-Erfassung</t>
  </si>
  <si>
    <t>Alternative 1) zur Ermittlung der Personalzusammensetzung
... aufgrund der Arbeitsverträge</t>
  </si>
  <si>
    <t>Stunden Leitung insgesamt:</t>
  </si>
  <si>
    <t>Das entspricht:</t>
  </si>
  <si>
    <t>Stunden für Leitung</t>
  </si>
  <si>
    <t>Stunden Verwaltung gesamt:</t>
  </si>
  <si>
    <t>Gesamt Pflegefachkräfte</t>
  </si>
  <si>
    <t>König</t>
  </si>
  <si>
    <t>Schneider</t>
  </si>
  <si>
    <t>Üzgür</t>
  </si>
  <si>
    <t>Kaiser</t>
  </si>
  <si>
    <t>Stunden für Verwaltung</t>
  </si>
  <si>
    <t>Mayer</t>
  </si>
  <si>
    <t>von Bergen</t>
  </si>
  <si>
    <t>Heinemann</t>
  </si>
  <si>
    <t>Beschäftigungsumfang (BU) von:</t>
  </si>
  <si>
    <t>im Monat</t>
  </si>
  <si>
    <t>pro Woche</t>
  </si>
  <si>
    <t xml:space="preserve">Wenn eine "Vollzeitstelle" auf </t>
  </si>
  <si>
    <t>ausgelegt ist,</t>
  </si>
  <si>
    <t xml:space="preserve">dann ermittelt sich eine </t>
  </si>
  <si>
    <t>Berechnung der Personal-Zusammensetzung für</t>
  </si>
  <si>
    <t>Hauser</t>
  </si>
  <si>
    <t xml:space="preserve">Nutzungsbedingungen und Hinweise zur Anwendung der Datei </t>
  </si>
  <si>
    <t>Erläuterungen zum Verständnis der EXCEL-Tabelle</t>
  </si>
  <si>
    <t>Beschreibung der Anwendung der EXCEL-Datei</t>
  </si>
  <si>
    <t>Es handelt sich somit nicht um ein Programm, sondern um eine programmierte Datei.</t>
  </si>
  <si>
    <t>Vorgehensweise:</t>
  </si>
  <si>
    <t xml:space="preserve">Die Datei ist als kostenloser Service von Sießegger Sozialmanagement gedacht. </t>
  </si>
  <si>
    <t>Eigentlich ist die Handhabung sehr einfach.</t>
  </si>
  <si>
    <r>
      <t xml:space="preserve">Sie steht </t>
    </r>
    <r>
      <rPr>
        <b/>
        <sz val="11"/>
        <rFont val="Arial"/>
        <family val="2"/>
      </rPr>
      <t>kostenlos und exklusiv nur für folgende Personen und Einrichtungen</t>
    </r>
    <r>
      <rPr>
        <sz val="11"/>
        <rFont val="Arial"/>
        <family val="2"/>
      </rPr>
      <t xml:space="preserve"> zur Verfügung:</t>
    </r>
  </si>
  <si>
    <t>Sie müssen nur die wenigen gelb hinterlegten Felder eingeben.</t>
  </si>
  <si>
    <t xml:space="preserve">- den "Fans" auf meiner Facebook-Seite Sießegger Sozialmanagement, </t>
  </si>
  <si>
    <t>Alles weitere ergibt sich aus dem Text.</t>
  </si>
  <si>
    <t>Weiterer Hinweis:</t>
  </si>
  <si>
    <t>- meinen Beratungskunden.</t>
  </si>
  <si>
    <t>Die EXCEL-Tabelle bzw. -mappe enthält Beispielzahlen. Diese sind dazu da, die Funktionalität aufzuzeigen.</t>
  </si>
  <si>
    <t xml:space="preserve">Eine weitergehende Beratung ist mit dem "Erwerb" dieser Datei nicht enthalten. </t>
  </si>
  <si>
    <t>Bitte löschen Sie zuerst (nachdem Sie sich alles angesehen haben) die Zahlen in den gelb hinterlegten Feldern.</t>
  </si>
  <si>
    <t>Es gibt keine "Hotline".</t>
  </si>
  <si>
    <t>Spielen Sie einfach mehrere Beispiele durch und lassen sich anspornen von den Möglichkeiten.</t>
  </si>
  <si>
    <t>Die Dateien sind nur für Ihre privaten oder betrieblichen Zwecke Ihres ambulanten Dienstes!</t>
  </si>
  <si>
    <t xml:space="preserve">Es kann keine Gewähr für den Inhalt oder dessen Umsetzung gegeben werden.  </t>
  </si>
  <si>
    <t>Die Rechte verbleiben zu 100% bei Thomas Sießegger.</t>
  </si>
  <si>
    <t>Bitte tragen Sie immer nur die gelb hinterlegten Felder ein.</t>
  </si>
  <si>
    <t>Das Kennwort zum Aufheben des Schutzes wird nur auf persönliche Nachfrage per Email evtl. genannt.</t>
  </si>
  <si>
    <t>Bitte gehen Sie respektvoll mit diesem Geschenk um. Danke.</t>
  </si>
  <si>
    <t>Hallo Kopierer und andere Unternehmensberater!</t>
  </si>
  <si>
    <t xml:space="preserve">Ein kommerzieller Gebrauch über die eigene Nutzung hinaus (z.B. zur Beratung anderer </t>
  </si>
  <si>
    <t xml:space="preserve">Einrichtungen oder zum Weiterverkauf im eigenen Namen) ist ausgeschlossen und </t>
  </si>
  <si>
    <t>ausdrücklich untersagt. Diese Untersagung gilt auch für die nicht genehmigte Nutzung</t>
  </si>
  <si>
    <t>in Seminaren, ohne den Autor um Verwendung anzufragen.</t>
  </si>
  <si>
    <t xml:space="preserve">Weiterhin bedarf es meiner ausdrücklichen Zustimmung (liebe EDV-Firmen!), </t>
  </si>
  <si>
    <t>wenn Sie diese Idee in Ihre Software einbinden.</t>
  </si>
  <si>
    <t xml:space="preserve">Sie (als Mitarbeiter in einem ambulanten Pflegedienst oder einem Verband, wenn Sie zu oben genanntem </t>
  </si>
  <si>
    <t>Personenkreis gehören) können diese EXCEL-Datei jedoch zeitlich unbegrenzt kostenlos nutzen,</t>
  </si>
  <si>
    <t xml:space="preserve">z.B. auch in verbandsinternen Handbüchern. </t>
  </si>
  <si>
    <t xml:space="preserve">Sollten Sie diese Datei (oder Variationen davon) in Veröffentlichungen nutzen, </t>
  </si>
  <si>
    <t>sind Sie verpflichtet, einen Literaturverweis auf Thomas Sießegger zu erstellen.</t>
  </si>
  <si>
    <t xml:space="preserve">Durch die Anwendung dieser Datei erklären Sie sich </t>
  </si>
  <si>
    <t>mit oben/eben genannten Bedingungen einverstanden.</t>
  </si>
  <si>
    <r>
      <t xml:space="preserve">Die Datei sollen Ihnen dazu dienen, </t>
    </r>
    <r>
      <rPr>
        <b/>
        <sz val="11"/>
        <rFont val="Arial"/>
        <family val="2"/>
      </rPr>
      <t xml:space="preserve">die Personalstruktur eines ambulanten </t>
    </r>
  </si>
  <si>
    <t>Pflegedienstes zu berechnen: Leitungs- und Verwaltungsquote, Pflegefachkraftquote und</t>
  </si>
  <si>
    <t xml:space="preserve">Berechnung der Personalstruktur eines ambulanten </t>
  </si>
  <si>
    <t>Pflegedienstes</t>
  </si>
  <si>
    <t>den Flexi-Quoten.</t>
  </si>
  <si>
    <t>Monat der Erhebung:</t>
  </si>
  <si>
    <t>Verwaltungskraft 1</t>
  </si>
  <si>
    <t>Verwaltungskraft 2</t>
  </si>
  <si>
    <t>Verwaltungskraft 3</t>
  </si>
  <si>
    <t>.. in Relation zu den Stunden der Mitarbeiter 
in Pflege, Hauswirtschaft und Betreuung</t>
  </si>
  <si>
    <t>Heilmann</t>
  </si>
  <si>
    <t>Hofmann</t>
  </si>
  <si>
    <t>Zimmermann</t>
  </si>
  <si>
    <t>Schmitt</t>
  </si>
  <si>
    <t>Tha</t>
  </si>
  <si>
    <t>Meier</t>
  </si>
  <si>
    <t>Auswertung</t>
  </si>
  <si>
    <t>alle Mitarbeiter zusammen</t>
  </si>
  <si>
    <t>Teamleitungen</t>
  </si>
  <si>
    <t>Ottenser Hauptstraße 14, 22765 Hamburg</t>
  </si>
  <si>
    <r>
      <t>Diese Datei wurde mit Microsoft</t>
    </r>
    <r>
      <rPr>
        <vertAlign val="superscript"/>
        <sz val="11"/>
        <rFont val="Arial"/>
        <family val="2"/>
      </rPr>
      <t>®</t>
    </r>
    <r>
      <rPr>
        <sz val="11"/>
        <rFont val="Arial"/>
        <family val="2"/>
      </rPr>
      <t xml:space="preserve"> Office mit EXCEL</t>
    </r>
    <r>
      <rPr>
        <vertAlign val="superscript"/>
        <sz val="11"/>
        <rFont val="Arial"/>
        <family val="2"/>
      </rPr>
      <t>®</t>
    </r>
    <r>
      <rPr>
        <sz val="11"/>
        <rFont val="Arial"/>
        <family val="2"/>
      </rPr>
      <t xml:space="preserve"> erstellt.</t>
    </r>
  </si>
  <si>
    <t>- den Lesern von PDL Management</t>
  </si>
  <si>
    <t>- "meinen" Seminarteilnehmern,</t>
  </si>
  <si>
    <t xml:space="preserve">© 1995 - 2024 Thomas Sießegger </t>
  </si>
  <si>
    <t xml:space="preserve">E-Mail: pdl-management@siessegger.de </t>
  </si>
  <si>
    <t>Pflegedienst "Zeitenwende"</t>
  </si>
  <si>
    <t>Ermittlung der Quoten nach zwei unterschiedlichen Verfahren</t>
  </si>
  <si>
    <t>Methode 1</t>
  </si>
  <si>
    <t>Methode 2</t>
  </si>
  <si>
    <t>Pflegeassistent/-innen bzw. andere Pflegekräfte und Betreuungs- und Hauswirtschaftskräfte</t>
  </si>
  <si>
    <t>examinierte Pflegefachkräfte bzw. Gesundheits- und Krankenpflegerinnen (3 Jahre Ausbildung)</t>
  </si>
  <si>
    <t>für Pflege, Betreuung und Hauswirtschaft</t>
  </si>
  <si>
    <r>
      <t>für Pflege, Betreuung</t>
    </r>
    <r>
      <rPr>
        <sz val="11"/>
        <rFont val="Arial"/>
        <family val="2"/>
      </rPr>
      <t xml:space="preserve"> (und Hauswirtschaft)</t>
    </r>
  </si>
  <si>
    <r>
      <t xml:space="preserve">Sie füllen bitte </t>
    </r>
    <r>
      <rPr>
        <b/>
        <u/>
        <sz val="12"/>
        <color theme="0" tint="-0.499984740745262"/>
        <rFont val="Arial"/>
        <family val="2"/>
      </rPr>
      <t>wahlweise</t>
    </r>
    <r>
      <rPr>
        <sz val="12"/>
        <color theme="0" tint="-0.499984740745262"/>
        <rFont val="Arial"/>
        <family val="2"/>
      </rPr>
      <t xml:space="preserve"> die 1) erste </t>
    </r>
    <r>
      <rPr>
        <u/>
        <sz val="12"/>
        <color theme="0" tint="-0.499984740745262"/>
        <rFont val="Arial"/>
        <family val="2"/>
      </rPr>
      <t>oder</t>
    </r>
    <r>
      <rPr>
        <sz val="12"/>
        <color theme="0" tint="-0.499984740745262"/>
        <rFont val="Arial"/>
        <family val="2"/>
      </rPr>
      <t xml:space="preserve"> die 2) zweite Spalte aus.</t>
    </r>
  </si>
  <si>
    <t>Methode 1) 
Std./Wo. laut Arbeitsvertrag</t>
  </si>
  <si>
    <t>Methode 2) 
IST-Std. im Monat der Analyse</t>
  </si>
  <si>
    <t>Quote =</t>
  </si>
  <si>
    <t>Examinierte Pflegefachkräfte</t>
  </si>
  <si>
    <t>andere Pflege-, Betreuungs- 
und Hauswirtschaftskräfte</t>
  </si>
  <si>
    <r>
      <t xml:space="preserve">Flexi-Quote </t>
    </r>
    <r>
      <rPr>
        <sz val="12"/>
        <rFont val="Arial"/>
        <family val="2"/>
      </rPr>
      <t>von:</t>
    </r>
  </si>
  <si>
    <r>
      <t xml:space="preserve">Das ergibt eine </t>
    </r>
    <r>
      <rPr>
        <b/>
        <sz val="12"/>
        <rFont val="Arial"/>
        <family val="2"/>
      </rPr>
      <t>Leitungs-Quote</t>
    </r>
    <r>
      <rPr>
        <sz val="12"/>
        <rFont val="Arial"/>
        <family val="2"/>
      </rPr>
      <t>:</t>
    </r>
  </si>
  <si>
    <r>
      <t xml:space="preserve">Das ergibt eine </t>
    </r>
    <r>
      <rPr>
        <b/>
        <sz val="12"/>
        <rFont val="Arial"/>
        <family val="2"/>
      </rPr>
      <t>Verwaltungs-Quote</t>
    </r>
    <r>
      <rPr>
        <sz val="12"/>
        <rFont val="Arial"/>
        <family val="2"/>
      </rPr>
      <t>:</t>
    </r>
  </si>
  <si>
    <t>Gesamt andere Mitarbeiter</t>
  </si>
  <si>
    <t>Std./ Wo. lt. Arbeitsvertrag</t>
  </si>
  <si>
    <r>
      <t xml:space="preserve">davon für </t>
    </r>
    <r>
      <rPr>
        <b/>
        <sz val="8"/>
        <rFont val="Arial Narrow"/>
        <family val="2"/>
      </rPr>
      <t>Pflege,</t>
    </r>
    <r>
      <rPr>
        <sz val="8"/>
        <rFont val="Arial Narrow"/>
        <family val="2"/>
      </rPr>
      <t xml:space="preserve"> </t>
    </r>
    <r>
      <rPr>
        <b/>
        <sz val="8"/>
        <rFont val="Arial Narrow"/>
        <family val="2"/>
      </rPr>
      <t>Hauswirtschaft</t>
    </r>
    <r>
      <rPr>
        <sz val="8"/>
        <rFont val="Arial Narrow"/>
        <family val="2"/>
      </rPr>
      <t xml:space="preserve"> und </t>
    </r>
    <r>
      <rPr>
        <b/>
        <sz val="8"/>
        <rFont val="Arial Narrow"/>
        <family val="2"/>
      </rPr>
      <t>Betreuung</t>
    </r>
    <r>
      <rPr>
        <sz val="8"/>
        <rFont val="Arial Narrow"/>
        <family val="2"/>
      </rPr>
      <t xml:space="preserve"> (oder sonstiges)</t>
    </r>
  </si>
  <si>
    <t>davon 
für andere Bereiche</t>
  </si>
  <si>
    <r>
      <rPr>
        <b/>
        <sz val="10"/>
        <rFont val="Arial"/>
        <family val="2"/>
      </rPr>
      <t>1</t>
    </r>
    <r>
      <rPr>
        <sz val="10"/>
        <rFont val="Arial"/>
        <family val="2"/>
      </rPr>
      <t>) Stunden / Wo. lt. Arbeitsvertrag</t>
    </r>
  </si>
  <si>
    <r>
      <rPr>
        <b/>
        <sz val="10"/>
        <rFont val="Arial"/>
        <family val="2"/>
      </rPr>
      <t>2</t>
    </r>
    <r>
      <rPr>
        <sz val="10"/>
        <rFont val="Arial"/>
        <family val="2"/>
      </rPr>
      <t>) IST-Stunden 
im Monat</t>
    </r>
  </si>
  <si>
    <r>
      <t xml:space="preserve">Sie füllen nun wieder bitte </t>
    </r>
    <r>
      <rPr>
        <u/>
        <sz val="12"/>
        <color theme="0" tint="-0.499984740745262"/>
        <rFont val="Arial"/>
        <family val="2"/>
      </rPr>
      <t>wahlweise</t>
    </r>
    <r>
      <rPr>
        <sz val="12"/>
        <color theme="0" tint="-0.499984740745262"/>
        <rFont val="Arial"/>
        <family val="2"/>
      </rPr>
      <t xml:space="preserve"> die 1) erste </t>
    </r>
    <r>
      <rPr>
        <u/>
        <sz val="12"/>
        <color theme="0" tint="-0.499984740745262"/>
        <rFont val="Arial"/>
        <family val="2"/>
      </rPr>
      <t>oder</t>
    </r>
    <r>
      <rPr>
        <sz val="12"/>
        <color theme="0" tint="-0.499984740745262"/>
        <rFont val="Arial"/>
        <family val="2"/>
      </rPr>
      <t xml:space="preserve"> die 2) zweite Spalte aus.</t>
    </r>
  </si>
  <si>
    <t>Name des Pflegedienstes</t>
  </si>
  <si>
    <t>Monat der Erhebung</t>
  </si>
  <si>
    <r>
      <rPr>
        <b/>
        <sz val="11"/>
        <color theme="1"/>
        <rFont val="Arial Narrow"/>
        <family val="2"/>
      </rPr>
      <t>PDL Management</t>
    </r>
    <r>
      <rPr>
        <sz val="10"/>
        <color theme="1"/>
        <rFont val="Arial Narrow"/>
        <family val="2"/>
      </rPr>
      <t xml:space="preserve">
</t>
    </r>
    <r>
      <rPr>
        <sz val="9"/>
        <color theme="1"/>
        <rFont val="Arial Narrow"/>
        <family val="2"/>
      </rPr>
      <t>die "führende" Fachzeitschrift 
für ambulante Pflege- und Betreuungsdienste</t>
    </r>
  </si>
  <si>
    <r>
      <rPr>
        <b/>
        <sz val="11"/>
        <rFont val="Arial Narrow"/>
        <family val="2"/>
      </rPr>
      <t xml:space="preserve">PDL Management 
</t>
    </r>
    <r>
      <rPr>
        <sz val="9"/>
        <rFont val="Arial Narrow"/>
        <family val="2"/>
      </rPr>
      <t>die "führende" Fachzeitschrift 
für ambulante Pflege- und Betreuungsdienste</t>
    </r>
  </si>
  <si>
    <t>mit einem</t>
  </si>
  <si>
    <r>
      <rPr>
        <u/>
        <sz val="11"/>
        <rFont val="Arial"/>
        <family val="2"/>
      </rPr>
      <t>gesamten</t>
    </r>
    <r>
      <rPr>
        <sz val="11"/>
        <rFont val="Arial"/>
        <family val="2"/>
      </rPr>
      <t xml:space="preserve"> Beschäftigungsumfang (BU) von:</t>
    </r>
  </si>
  <si>
    <r>
      <rPr>
        <u/>
        <sz val="11"/>
        <rFont val="Arial"/>
        <family val="2"/>
      </rPr>
      <t>durchschnittlichen</t>
    </r>
    <r>
      <rPr>
        <sz val="11"/>
        <rFont val="Arial"/>
        <family val="2"/>
      </rPr>
      <t xml:space="preserve"> (BU) von:</t>
    </r>
  </si>
  <si>
    <t>ohne Gewähr!</t>
  </si>
  <si>
    <r>
      <t xml:space="preserve">davon für </t>
    </r>
    <r>
      <rPr>
        <b/>
        <sz val="9"/>
        <rFont val="Arial"/>
        <family val="2"/>
      </rPr>
      <t>Leitung</t>
    </r>
  </si>
  <si>
    <r>
      <t xml:space="preserve">davon für </t>
    </r>
    <r>
      <rPr>
        <b/>
        <sz val="9"/>
        <rFont val="Arial"/>
        <family val="2"/>
      </rPr>
      <t>Verwaltung</t>
    </r>
  </si>
  <si>
    <t>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</si>
</sst>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\ &quot;Std./Wo.&quot;"/>
    <numFmt numFmtId="166" formatCode="#,##0.00\ &quot;Std.&quot;"/>
    <numFmt numFmtId="167" formatCode="&quot;= &quot;#,##0.00\ &quot;Std./Wo.&quot;"/>
    <numFmt numFmtId="168" formatCode="&quot;= &quot;0.0%"/>
    <numFmt numFmtId="169" formatCode="&quot;= &quot;#,##0\ &quot;Mitarbeiter&quot;"/>
    <numFmt numFmtId="170" formatCode="&quot;= &quot;0%&quot; Organisationszeit&quot;"/>
    <numFmt numFmtId="171" formatCode="#,##0.0\ &quot;Std./Wo.&quot;"/>
  </numFmts>
  <fonts count="5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0"/>
      <color indexed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4"/>
      <name val="Arial"/>
      <family val="2"/>
    </font>
    <font>
      <vertAlign val="superscript"/>
      <sz val="11"/>
      <name val="Arial"/>
      <family val="2"/>
    </font>
    <font>
      <b/>
      <i/>
      <u/>
      <sz val="12"/>
      <name val="Arial"/>
      <family val="2"/>
    </font>
    <font>
      <u/>
      <sz val="10"/>
      <color indexed="12"/>
      <name val="Arial"/>
      <family val="2"/>
    </font>
    <font>
      <sz val="12"/>
      <name val="FranklinGothic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u/>
      <sz val="11"/>
      <color indexed="10"/>
      <name val="Arial"/>
      <family val="2"/>
    </font>
    <font>
      <b/>
      <sz val="16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sz val="12"/>
      <color theme="0" tint="-0.499984740745262"/>
      <name val="Arial"/>
      <family val="2"/>
    </font>
    <font>
      <b/>
      <u/>
      <sz val="12"/>
      <color theme="0" tint="-0.499984740745262"/>
      <name val="Arial"/>
      <family val="2"/>
    </font>
    <font>
      <u/>
      <sz val="12"/>
      <color theme="0" tint="-0.499984740745262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i/>
      <sz val="11"/>
      <name val="Arial"/>
      <family val="2"/>
    </font>
    <font>
      <b/>
      <sz val="14"/>
      <color theme="1" tint="0.499984740745262"/>
      <name val="Arial"/>
      <family val="2"/>
    </font>
    <font>
      <b/>
      <sz val="16"/>
      <color theme="1" tint="0.499984740745262"/>
      <name val="Arial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5"/>
      <name val="Arial"/>
      <family val="2"/>
    </font>
    <font>
      <sz val="15"/>
      <name val="Arial"/>
      <family val="2"/>
    </font>
    <font>
      <sz val="9"/>
      <name val="Arial"/>
      <family val="2"/>
    </font>
    <font>
      <b/>
      <sz val="14"/>
      <color theme="1"/>
      <name val="Arial Narrow"/>
      <family val="2"/>
    </font>
    <font>
      <b/>
      <i/>
      <sz val="9"/>
      <name val="Arial"/>
      <family val="2"/>
    </font>
    <font>
      <i/>
      <sz val="11"/>
      <color indexed="23"/>
      <name val="Arial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u/>
      <sz val="11"/>
      <name val="Arial"/>
      <family val="2"/>
    </font>
    <font>
      <b/>
      <sz val="8"/>
      <color rgb="FFFF0000"/>
      <name val="Arial Narrow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50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50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/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/>
      <top style="thin">
        <color indexed="50"/>
      </top>
      <bottom/>
      <diagonal/>
    </border>
    <border>
      <left style="thin">
        <color indexed="50"/>
      </left>
      <right style="thick">
        <color indexed="50"/>
      </right>
      <top style="thin">
        <color indexed="50"/>
      </top>
      <bottom style="thin">
        <color indexed="50"/>
      </bottom>
      <diagonal/>
    </border>
    <border>
      <left style="thick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ck">
        <color indexed="50"/>
      </bottom>
      <diagonal/>
    </border>
    <border>
      <left style="thin">
        <color indexed="50"/>
      </left>
      <right style="thick">
        <color indexed="50"/>
      </right>
      <top style="thin">
        <color indexed="50"/>
      </top>
      <bottom style="thick">
        <color indexed="50"/>
      </bottom>
      <diagonal/>
    </border>
    <border>
      <left/>
      <right style="thick">
        <color indexed="50"/>
      </right>
      <top style="thick">
        <color indexed="50"/>
      </top>
      <bottom/>
      <diagonal/>
    </border>
    <border>
      <left/>
      <right style="thick">
        <color indexed="50"/>
      </right>
      <top/>
      <bottom/>
      <diagonal/>
    </border>
    <border>
      <left/>
      <right/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/>
      <top style="thick">
        <color indexed="50"/>
      </top>
      <bottom style="thick">
        <color indexed="50"/>
      </bottom>
      <diagonal/>
    </border>
    <border>
      <left style="thick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 style="thick">
        <color indexed="58"/>
      </left>
      <right/>
      <top style="thick">
        <color indexed="58"/>
      </top>
      <bottom/>
      <diagonal/>
    </border>
    <border>
      <left/>
      <right/>
      <top style="thick">
        <color indexed="58"/>
      </top>
      <bottom/>
      <diagonal/>
    </border>
    <border>
      <left/>
      <right style="thick">
        <color indexed="58"/>
      </right>
      <top style="thick">
        <color indexed="58"/>
      </top>
      <bottom/>
      <diagonal/>
    </border>
    <border>
      <left style="thick">
        <color indexed="58"/>
      </left>
      <right/>
      <top/>
      <bottom/>
      <diagonal/>
    </border>
    <border>
      <left/>
      <right style="thick">
        <color indexed="58"/>
      </right>
      <top/>
      <bottom/>
      <diagonal/>
    </border>
    <border>
      <left style="thick">
        <color indexed="58"/>
      </left>
      <right/>
      <top/>
      <bottom style="thick">
        <color indexed="58"/>
      </bottom>
      <diagonal/>
    </border>
    <border>
      <left/>
      <right/>
      <top/>
      <bottom style="thick">
        <color indexed="58"/>
      </bottom>
      <diagonal/>
    </border>
    <border>
      <left/>
      <right style="thick">
        <color indexed="58"/>
      </right>
      <top/>
      <bottom style="thick">
        <color indexed="58"/>
      </bottom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 style="thick">
        <color indexed="50"/>
      </right>
      <top/>
      <bottom style="thick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ck">
        <color indexed="50"/>
      </left>
      <right/>
      <top style="thin">
        <color indexed="50"/>
      </top>
      <bottom style="thick">
        <color indexed="50"/>
      </bottom>
      <diagonal/>
    </border>
    <border>
      <left/>
      <right style="thin">
        <color indexed="50"/>
      </right>
      <top style="thin">
        <color indexed="50"/>
      </top>
      <bottom style="thick">
        <color indexed="50"/>
      </bottom>
      <diagonal/>
    </border>
    <border>
      <left style="thick">
        <color indexed="50"/>
      </left>
      <right/>
      <top/>
      <bottom style="thin">
        <color indexed="50"/>
      </bottom>
      <diagonal/>
    </border>
    <border>
      <left/>
      <right style="thin">
        <color indexed="50"/>
      </right>
      <top/>
      <bottom style="thin">
        <color indexed="50"/>
      </bottom>
      <diagonal/>
    </border>
    <border>
      <left/>
      <right style="thin">
        <color indexed="50"/>
      </right>
      <top style="thick">
        <color indexed="50"/>
      </top>
      <bottom/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/>
      <diagonal/>
    </border>
    <border>
      <left/>
      <right/>
      <top style="thin">
        <color indexed="5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50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indexed="50"/>
      </right>
      <top/>
      <bottom style="thin">
        <color theme="1" tint="0.499984740745262"/>
      </bottom>
      <diagonal/>
    </border>
    <border>
      <left style="thick">
        <color theme="3" tint="0.39994506668294322"/>
      </left>
      <right style="thin">
        <color indexed="50"/>
      </right>
      <top style="thick">
        <color theme="3" tint="0.39994506668294322"/>
      </top>
      <bottom style="thin">
        <color indexed="50"/>
      </bottom>
      <diagonal/>
    </border>
    <border>
      <left style="thin">
        <color indexed="50"/>
      </left>
      <right style="thick">
        <color theme="3" tint="0.39994506668294322"/>
      </right>
      <top style="thick">
        <color theme="3" tint="0.39994506668294322"/>
      </top>
      <bottom style="thin">
        <color indexed="50"/>
      </bottom>
      <diagonal/>
    </border>
    <border>
      <left style="thick">
        <color theme="3" tint="0.39994506668294322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ck">
        <color theme="3" tint="0.39994506668294322"/>
      </right>
      <top style="thin">
        <color indexed="50"/>
      </top>
      <bottom style="thin">
        <color indexed="50"/>
      </bottom>
      <diagonal/>
    </border>
    <border>
      <left style="thick">
        <color theme="3" tint="0.39994506668294322"/>
      </left>
      <right style="thin">
        <color indexed="50"/>
      </right>
      <top style="thin">
        <color indexed="50"/>
      </top>
      <bottom style="thick">
        <color theme="3" tint="0.39994506668294322"/>
      </bottom>
      <diagonal/>
    </border>
    <border>
      <left style="thin">
        <color indexed="50"/>
      </left>
      <right style="thick">
        <color theme="3" tint="0.39994506668294322"/>
      </right>
      <top style="thin">
        <color indexed="50"/>
      </top>
      <bottom style="thick">
        <color theme="3" tint="0.39994506668294322"/>
      </bottom>
      <diagonal/>
    </border>
    <border>
      <left style="thick">
        <color theme="3" tint="0.39994506668294322"/>
      </left>
      <right/>
      <top style="thick">
        <color theme="3" tint="0.39994506668294322"/>
      </top>
      <bottom/>
      <diagonal/>
    </border>
    <border>
      <left/>
      <right style="thick">
        <color theme="3" tint="0.39994506668294322"/>
      </right>
      <top style="thick">
        <color theme="3" tint="0.39994506668294322"/>
      </top>
      <bottom/>
      <diagonal/>
    </border>
    <border>
      <left style="thick">
        <color theme="7" tint="-0.24994659260841701"/>
      </left>
      <right/>
      <top style="thick">
        <color theme="7" tint="-0.24994659260841701"/>
      </top>
      <bottom style="thin">
        <color indexed="50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thin">
        <color indexed="50"/>
      </bottom>
      <diagonal/>
    </border>
    <border>
      <left style="thick">
        <color theme="7" tint="-0.24994659260841701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ck">
        <color theme="7" tint="-0.24994659260841701"/>
      </right>
      <top style="thin">
        <color indexed="50"/>
      </top>
      <bottom style="thin">
        <color indexed="50"/>
      </bottom>
      <diagonal/>
    </border>
    <border>
      <left style="thick">
        <color theme="7" tint="-0.24994659260841701"/>
      </left>
      <right/>
      <top/>
      <bottom/>
      <diagonal/>
    </border>
    <border>
      <left style="thick">
        <color theme="7" tint="-0.24994659260841701"/>
      </left>
      <right style="thin">
        <color indexed="50"/>
      </right>
      <top style="thin">
        <color indexed="50"/>
      </top>
      <bottom style="thick">
        <color theme="7" tint="-0.24994659260841701"/>
      </bottom>
      <diagonal/>
    </border>
    <border>
      <left style="thin">
        <color indexed="50"/>
      </left>
      <right style="thick">
        <color theme="7" tint="-0.24994659260841701"/>
      </right>
      <top style="thin">
        <color indexed="50"/>
      </top>
      <bottom style="thick">
        <color theme="7" tint="-0.24994659260841701"/>
      </bottom>
      <diagonal/>
    </border>
    <border>
      <left style="thin">
        <color indexed="50"/>
      </left>
      <right/>
      <top style="thick">
        <color indexed="50"/>
      </top>
      <bottom style="thin">
        <color indexed="50"/>
      </bottom>
      <diagonal/>
    </border>
    <border>
      <left/>
      <right style="thick">
        <color indexed="50"/>
      </right>
      <top style="thick">
        <color indexed="50"/>
      </top>
      <bottom style="thin">
        <color indexed="50"/>
      </bottom>
      <diagonal/>
    </border>
    <border>
      <left/>
      <right style="thick">
        <color theme="3" tint="0.39994506668294322"/>
      </right>
      <top style="thin">
        <color indexed="50"/>
      </top>
      <bottom style="thin">
        <color indexed="50"/>
      </bottom>
      <diagonal/>
    </border>
    <border>
      <left style="thick">
        <color indexed="50"/>
      </left>
      <right/>
      <top style="thick">
        <color indexed="50"/>
      </top>
      <bottom style="thick">
        <color indexed="50"/>
      </bottom>
      <diagonal/>
    </border>
    <border>
      <left/>
      <right style="thick">
        <color indexed="50"/>
      </right>
      <top style="thick">
        <color indexed="50"/>
      </top>
      <bottom style="thick">
        <color indexed="50"/>
      </bottom>
      <diagonal/>
    </border>
    <border>
      <left style="thick">
        <color indexed="50"/>
      </left>
      <right style="dotted">
        <color indexed="50"/>
      </right>
      <top style="thick">
        <color indexed="50"/>
      </top>
      <bottom style="thick">
        <color indexed="50"/>
      </bottom>
      <diagonal/>
    </border>
    <border>
      <left style="thick">
        <color theme="3" tint="0.39994506668294322"/>
      </left>
      <right style="thick">
        <color theme="7" tint="-0.24994659260841701"/>
      </right>
      <top/>
      <bottom/>
      <diagonal/>
    </border>
    <border>
      <left style="thick">
        <color theme="3" tint="0.39994506668294322"/>
      </left>
      <right style="thick">
        <color theme="7" tint="-0.24994659260841701"/>
      </right>
      <top style="thin">
        <color theme="3" tint="0.39991454817346722"/>
      </top>
      <bottom style="thin">
        <color theme="3" tint="0.39991454817346722"/>
      </bottom>
      <diagonal/>
    </border>
    <border>
      <left style="thick">
        <color theme="3" tint="0.39994506668294322"/>
      </left>
      <right/>
      <top style="thick">
        <color theme="3" tint="0.39991454817346722"/>
      </top>
      <bottom style="thin">
        <color indexed="50"/>
      </bottom>
      <diagonal/>
    </border>
    <border>
      <left style="thin">
        <color indexed="50"/>
      </left>
      <right style="thick">
        <color theme="3" tint="0.39994506668294322"/>
      </right>
      <top style="thick">
        <color theme="3" tint="0.39991454817346722"/>
      </top>
      <bottom style="thin">
        <color indexed="50"/>
      </bottom>
      <diagonal/>
    </border>
    <border>
      <left style="thin">
        <color indexed="50"/>
      </left>
      <right style="thick">
        <color theme="7" tint="-0.24994659260841701"/>
      </right>
      <top style="thick">
        <color theme="7" tint="-0.24994659260841701"/>
      </top>
      <bottom style="thin">
        <color indexed="50"/>
      </bottom>
      <diagonal/>
    </border>
    <border>
      <left style="thick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ck">
        <color theme="3" tint="0.39994506668294322"/>
      </left>
      <right style="thick">
        <color theme="7" tint="-0.24994659260841701"/>
      </right>
      <top/>
      <bottom style="thin">
        <color theme="3" tint="0.39991454817346722"/>
      </bottom>
      <diagonal/>
    </border>
    <border>
      <left/>
      <right/>
      <top style="thin">
        <color theme="3" tint="0.39991454817346722"/>
      </top>
      <bottom/>
      <diagonal/>
    </border>
    <border>
      <left style="thick">
        <color theme="7" tint="-0.24994659260841701"/>
      </left>
      <right/>
      <top/>
      <bottom style="thin">
        <color theme="3" tint="0.39991454817346722"/>
      </bottom>
      <diagonal/>
    </border>
    <border>
      <left style="thick">
        <color theme="7" tint="-0.24994659260841701"/>
      </left>
      <right style="thin">
        <color theme="7" tint="-0.24994659260841701"/>
      </right>
      <top style="thin">
        <color theme="3" tint="0.39991454817346722"/>
      </top>
      <bottom style="thin">
        <color theme="7" tint="-0.24994659260841701"/>
      </bottom>
      <diagonal/>
    </border>
    <border>
      <left style="thick">
        <color theme="7" tint="-0.24994659260841701"/>
      </left>
      <right/>
      <top/>
      <bottom style="thin">
        <color theme="7" tint="-0.24994659260841701"/>
      </bottom>
      <diagonal/>
    </border>
    <border>
      <left style="thick">
        <color indexed="50"/>
      </left>
      <right/>
      <top style="thin">
        <color indexed="50"/>
      </top>
      <bottom/>
      <diagonal/>
    </border>
    <border>
      <left style="thin">
        <color indexed="50"/>
      </left>
      <right style="thick">
        <color indexed="50"/>
      </right>
      <top style="thin">
        <color indexed="50"/>
      </top>
      <bottom/>
      <diagonal/>
    </border>
    <border>
      <left style="thin">
        <color indexed="50"/>
      </left>
      <right style="thick">
        <color indexed="50"/>
      </right>
      <top/>
      <bottom style="thin">
        <color indexed="50"/>
      </bottom>
      <diagonal/>
    </border>
    <border>
      <left style="thick">
        <color indexed="50"/>
      </left>
      <right style="dashed">
        <color indexed="50"/>
      </right>
      <top style="dashed">
        <color indexed="50"/>
      </top>
      <bottom style="dashed">
        <color indexed="50"/>
      </bottom>
      <diagonal/>
    </border>
    <border>
      <left style="dashed">
        <color indexed="50"/>
      </left>
      <right style="dashed">
        <color indexed="50"/>
      </right>
      <top style="dashed">
        <color indexed="50"/>
      </top>
      <bottom style="dashed">
        <color indexed="50"/>
      </bottom>
      <diagonal/>
    </border>
    <border>
      <left style="thick">
        <color indexed="50"/>
      </left>
      <right style="dotted">
        <color indexed="50"/>
      </right>
      <top style="dashed">
        <color indexed="50"/>
      </top>
      <bottom style="dotted">
        <color indexed="50"/>
      </bottom>
      <diagonal/>
    </border>
    <border>
      <left style="dotted">
        <color indexed="50"/>
      </left>
      <right style="dotted">
        <color indexed="50"/>
      </right>
      <top style="dashed">
        <color indexed="50"/>
      </top>
      <bottom style="dotted">
        <color indexed="50"/>
      </bottom>
      <diagonal/>
    </border>
    <border>
      <left style="dashed">
        <color indexed="50"/>
      </left>
      <right style="dashed">
        <color indexed="50"/>
      </right>
      <top style="dashed">
        <color indexed="50"/>
      </top>
      <bottom/>
      <diagonal/>
    </border>
    <border>
      <left style="dashed">
        <color indexed="50"/>
      </left>
      <right style="thick">
        <color indexed="50"/>
      </right>
      <top style="dotted">
        <color indexed="50"/>
      </top>
      <bottom/>
      <diagonal/>
    </border>
    <border>
      <left style="dotted">
        <color indexed="50"/>
      </left>
      <right/>
      <top style="dashed">
        <color indexed="50"/>
      </top>
      <bottom style="dotted">
        <color indexed="50"/>
      </bottom>
      <diagonal/>
    </border>
    <border>
      <left style="mediumDashed">
        <color indexed="50"/>
      </left>
      <right style="mediumDashed">
        <color indexed="50"/>
      </right>
      <top style="mediumDashed">
        <color indexed="50"/>
      </top>
      <bottom/>
      <diagonal/>
    </border>
    <border>
      <left style="mediumDashed">
        <color indexed="50"/>
      </left>
      <right style="mediumDashed">
        <color indexed="50"/>
      </right>
      <top/>
      <bottom style="mediumDashed">
        <color indexed="50"/>
      </bottom>
      <diagonal/>
    </border>
  </borders>
  <cellStyleXfs count="6">
    <xf numFmtId="0" fontId="0" fillId="0" borderId="0"/>
    <xf numFmtId="170" fontId="17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7" fillId="0" borderId="0"/>
    <xf numFmtId="0" fontId="23" fillId="0" borderId="0"/>
  </cellStyleXfs>
  <cellXfs count="250">
    <xf numFmtId="0" fontId="0" fillId="0" borderId="0" xfId="0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2" xfId="0" applyFill="1" applyBorder="1" applyAlignment="1">
      <alignment vertical="center"/>
    </xf>
    <xf numFmtId="165" fontId="0" fillId="2" borderId="0" xfId="0" applyNumberFormat="1" applyFill="1" applyAlignment="1">
      <alignment vertical="center"/>
    </xf>
    <xf numFmtId="165" fontId="0" fillId="2" borderId="0" xfId="0" applyNumberFormat="1" applyFill="1" applyAlignment="1">
      <alignment horizontal="right" vertical="center"/>
    </xf>
    <xf numFmtId="165" fontId="8" fillId="2" borderId="0" xfId="0" applyNumberFormat="1" applyFont="1" applyFill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top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3" fillId="2" borderId="10" xfId="0" applyFont="1" applyFill="1" applyBorder="1" applyAlignment="1">
      <alignment horizontal="right" vertical="top"/>
    </xf>
    <xf numFmtId="0" fontId="0" fillId="2" borderId="11" xfId="0" applyFill="1" applyBorder="1" applyAlignment="1">
      <alignment vertical="center"/>
    </xf>
    <xf numFmtId="169" fontId="6" fillId="2" borderId="12" xfId="0" applyNumberFormat="1" applyFont="1" applyFill="1" applyBorder="1" applyAlignment="1">
      <alignment horizontal="left" vertical="center"/>
    </xf>
    <xf numFmtId="0" fontId="0" fillId="2" borderId="12" xfId="0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165" fontId="5" fillId="2" borderId="15" xfId="0" applyNumberFormat="1" applyFont="1" applyFill="1" applyBorder="1" applyAlignment="1">
      <alignment vertical="center"/>
    </xf>
    <xf numFmtId="166" fontId="5" fillId="2" borderId="15" xfId="0" applyNumberFormat="1" applyFont="1" applyFill="1" applyBorder="1" applyAlignment="1">
      <alignment vertical="center"/>
    </xf>
    <xf numFmtId="0" fontId="14" fillId="2" borderId="12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7" fillId="4" borderId="19" xfId="4" applyFill="1" applyBorder="1"/>
    <xf numFmtId="0" fontId="17" fillId="4" borderId="20" xfId="4" applyFill="1" applyBorder="1"/>
    <xf numFmtId="0" fontId="17" fillId="4" borderId="21" xfId="4" applyFill="1" applyBorder="1"/>
    <xf numFmtId="0" fontId="17" fillId="2" borderId="0" xfId="4" applyFill="1"/>
    <xf numFmtId="0" fontId="17" fillId="5" borderId="19" xfId="4" applyFill="1" applyBorder="1"/>
    <xf numFmtId="0" fontId="17" fillId="5" borderId="20" xfId="4" applyFill="1" applyBorder="1"/>
    <xf numFmtId="0" fontId="17" fillId="5" borderId="21" xfId="4" applyFill="1" applyBorder="1"/>
    <xf numFmtId="0" fontId="17" fillId="4" borderId="22" xfId="4" applyFill="1" applyBorder="1"/>
    <xf numFmtId="0" fontId="3" fillId="4" borderId="0" xfId="4" applyFont="1" applyFill="1"/>
    <xf numFmtId="0" fontId="17" fillId="4" borderId="0" xfId="4" applyFill="1"/>
    <xf numFmtId="0" fontId="17" fillId="4" borderId="23" xfId="4" applyFill="1" applyBorder="1"/>
    <xf numFmtId="0" fontId="17" fillId="5" borderId="22" xfId="4" applyFill="1" applyBorder="1"/>
    <xf numFmtId="0" fontId="18" fillId="5" borderId="0" xfId="4" applyFont="1" applyFill="1" applyAlignment="1">
      <alignment horizontal="left"/>
    </xf>
    <xf numFmtId="0" fontId="18" fillId="5" borderId="0" xfId="4" applyFont="1" applyFill="1" applyAlignment="1">
      <alignment horizontal="left" wrapText="1"/>
    </xf>
    <xf numFmtId="0" fontId="17" fillId="5" borderId="0" xfId="4" applyFill="1"/>
    <xf numFmtId="0" fontId="17" fillId="5" borderId="23" xfId="4" applyFill="1" applyBorder="1"/>
    <xf numFmtId="0" fontId="19" fillId="4" borderId="0" xfId="4" applyFont="1" applyFill="1"/>
    <xf numFmtId="0" fontId="18" fillId="4" borderId="0" xfId="4" applyFont="1" applyFill="1"/>
    <xf numFmtId="0" fontId="8" fillId="4" borderId="0" xfId="4" applyFont="1" applyFill="1"/>
    <xf numFmtId="0" fontId="17" fillId="4" borderId="22" xfId="4" applyFill="1" applyBorder="1" applyAlignment="1">
      <alignment vertical="center"/>
    </xf>
    <xf numFmtId="0" fontId="8" fillId="4" borderId="0" xfId="4" applyFont="1" applyFill="1" applyAlignment="1">
      <alignment vertical="center"/>
    </xf>
    <xf numFmtId="0" fontId="17" fillId="4" borderId="0" xfId="4" applyFill="1" applyAlignment="1">
      <alignment vertical="center"/>
    </xf>
    <xf numFmtId="0" fontId="17" fillId="4" borderId="23" xfId="4" applyFill="1" applyBorder="1" applyAlignment="1">
      <alignment vertical="center"/>
    </xf>
    <xf numFmtId="0" fontId="17" fillId="2" borderId="0" xfId="4" applyFill="1" applyAlignment="1">
      <alignment vertical="center"/>
    </xf>
    <xf numFmtId="0" fontId="17" fillId="5" borderId="22" xfId="4" applyFill="1" applyBorder="1" applyAlignment="1">
      <alignment vertical="center"/>
    </xf>
    <xf numFmtId="0" fontId="17" fillId="5" borderId="23" xfId="4" applyFill="1" applyBorder="1" applyAlignment="1">
      <alignment vertical="center"/>
    </xf>
    <xf numFmtId="0" fontId="21" fillId="5" borderId="0" xfId="4" applyFont="1" applyFill="1" applyAlignment="1">
      <alignment vertical="center"/>
    </xf>
    <xf numFmtId="0" fontId="17" fillId="5" borderId="0" xfId="4" applyFill="1" applyAlignment="1">
      <alignment vertical="center"/>
    </xf>
    <xf numFmtId="0" fontId="6" fillId="4" borderId="0" xfId="4" applyFont="1" applyFill="1" applyAlignment="1">
      <alignment vertical="center"/>
    </xf>
    <xf numFmtId="0" fontId="22" fillId="5" borderId="0" xfId="2" applyFill="1" applyAlignment="1" applyProtection="1">
      <alignment horizontal="left" vertical="center"/>
    </xf>
    <xf numFmtId="0" fontId="23" fillId="5" borderId="0" xfId="5" applyFill="1" applyAlignment="1">
      <alignment horizontal="left" vertical="center"/>
    </xf>
    <xf numFmtId="0" fontId="8" fillId="4" borderId="0" xfId="4" quotePrefix="1" applyFont="1" applyFill="1" applyAlignment="1">
      <alignment vertical="center"/>
    </xf>
    <xf numFmtId="0" fontId="17" fillId="5" borderId="24" xfId="4" applyFill="1" applyBorder="1" applyAlignment="1">
      <alignment vertical="center"/>
    </xf>
    <xf numFmtId="0" fontId="8" fillId="4" borderId="25" xfId="4" applyFont="1" applyFill="1" applyBorder="1" applyAlignment="1">
      <alignment vertical="center"/>
    </xf>
    <xf numFmtId="0" fontId="17" fillId="5" borderId="25" xfId="4" applyFill="1" applyBorder="1" applyAlignment="1">
      <alignment vertical="center"/>
    </xf>
    <xf numFmtId="0" fontId="17" fillId="5" borderId="26" xfId="4" applyFill="1" applyBorder="1" applyAlignment="1">
      <alignment vertical="center"/>
    </xf>
    <xf numFmtId="0" fontId="24" fillId="4" borderId="0" xfId="4" applyFont="1" applyFill="1" applyAlignment="1">
      <alignment vertical="center"/>
    </xf>
    <xf numFmtId="0" fontId="25" fillId="4" borderId="0" xfId="4" applyFont="1" applyFill="1" applyAlignment="1">
      <alignment vertical="center"/>
    </xf>
    <xf numFmtId="0" fontId="26" fillId="4" borderId="0" xfId="4" applyFont="1" applyFill="1" applyAlignment="1">
      <alignment vertical="center"/>
    </xf>
    <xf numFmtId="0" fontId="17" fillId="4" borderId="24" xfId="4" applyFill="1" applyBorder="1" applyAlignment="1">
      <alignment vertical="center"/>
    </xf>
    <xf numFmtId="0" fontId="17" fillId="4" borderId="25" xfId="4" applyFill="1" applyBorder="1" applyAlignment="1">
      <alignment vertical="center"/>
    </xf>
    <xf numFmtId="0" fontId="17" fillId="4" borderId="26" xfId="4" applyFill="1" applyBorder="1" applyAlignment="1">
      <alignment vertical="center"/>
    </xf>
    <xf numFmtId="0" fontId="0" fillId="4" borderId="0" xfId="4" applyFont="1" applyFill="1" applyAlignment="1">
      <alignment vertical="center"/>
    </xf>
    <xf numFmtId="0" fontId="12" fillId="2" borderId="27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" fontId="10" fillId="2" borderId="14" xfId="0" applyNumberFormat="1" applyFont="1" applyFill="1" applyBorder="1" applyAlignment="1">
      <alignment horizontal="left" vertical="center"/>
    </xf>
    <xf numFmtId="4" fontId="10" fillId="2" borderId="28" xfId="0" applyNumberFormat="1" applyFont="1" applyFill="1" applyBorder="1" applyAlignment="1">
      <alignment horizontal="left" vertical="center"/>
    </xf>
    <xf numFmtId="0" fontId="1" fillId="4" borderId="0" xfId="4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2" fillId="2" borderId="37" xfId="0" applyFont="1" applyFill="1" applyBorder="1" applyAlignment="1">
      <alignment wrapText="1"/>
    </xf>
    <xf numFmtId="0" fontId="1" fillId="2" borderId="39" xfId="0" applyFont="1" applyFill="1" applyBorder="1" applyAlignment="1">
      <alignment horizontal="right" vertical="top"/>
    </xf>
    <xf numFmtId="0" fontId="1" fillId="2" borderId="41" xfId="0" applyFont="1" applyFill="1" applyBorder="1" applyAlignment="1">
      <alignment horizontal="right" vertical="top"/>
    </xf>
    <xf numFmtId="0" fontId="0" fillId="2" borderId="18" xfId="0" applyFill="1" applyBorder="1" applyAlignment="1">
      <alignment vertical="center"/>
    </xf>
    <xf numFmtId="0" fontId="5" fillId="6" borderId="18" xfId="0" applyFont="1" applyFill="1" applyBorder="1" applyAlignment="1" applyProtection="1">
      <alignment vertical="center"/>
      <protection locked="0"/>
    </xf>
    <xf numFmtId="165" fontId="0" fillId="3" borderId="44" xfId="0" applyNumberFormat="1" applyFill="1" applyBorder="1" applyAlignment="1" applyProtection="1">
      <alignment vertical="center"/>
      <protection locked="0"/>
    </xf>
    <xf numFmtId="165" fontId="0" fillId="3" borderId="45" xfId="0" applyNumberFormat="1" applyFill="1" applyBorder="1" applyAlignment="1" applyProtection="1">
      <alignment vertical="center"/>
      <protection locked="0"/>
    </xf>
    <xf numFmtId="166" fontId="0" fillId="3" borderId="52" xfId="0" applyNumberFormat="1" applyFill="1" applyBorder="1" applyAlignment="1" applyProtection="1">
      <alignment vertical="center"/>
      <protection locked="0"/>
    </xf>
    <xf numFmtId="166" fontId="0" fillId="3" borderId="53" xfId="0" applyNumberFormat="1" applyFill="1" applyBorder="1" applyAlignment="1" applyProtection="1">
      <alignment vertical="center"/>
      <protection locked="0"/>
    </xf>
    <xf numFmtId="0" fontId="1" fillId="10" borderId="1" xfId="0" applyFont="1" applyFill="1" applyBorder="1" applyAlignment="1">
      <alignment wrapText="1"/>
    </xf>
    <xf numFmtId="0" fontId="1" fillId="11" borderId="5" xfId="0" applyFont="1" applyFill="1" applyBorder="1" applyAlignment="1">
      <alignment wrapText="1"/>
    </xf>
    <xf numFmtId="0" fontId="33" fillId="2" borderId="0" xfId="0" applyFont="1" applyFill="1" applyAlignment="1">
      <alignment vertical="center"/>
    </xf>
    <xf numFmtId="0" fontId="42" fillId="2" borderId="27" xfId="0" applyFont="1" applyFill="1" applyBorder="1" applyAlignment="1">
      <alignment vertical="center"/>
    </xf>
    <xf numFmtId="164" fontId="27" fillId="10" borderId="61" xfId="3" applyNumberFormat="1" applyFont="1" applyFill="1" applyBorder="1" applyAlignment="1">
      <alignment horizontal="center" vertical="center" wrapText="1"/>
    </xf>
    <xf numFmtId="164" fontId="44" fillId="10" borderId="61" xfId="3" applyNumberFormat="1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right" vertical="center" wrapText="1"/>
    </xf>
    <xf numFmtId="0" fontId="43" fillId="2" borderId="62" xfId="0" applyFont="1" applyFill="1" applyBorder="1" applyAlignment="1">
      <alignment horizontal="right" vertical="center" wrapText="1"/>
    </xf>
    <xf numFmtId="0" fontId="11" fillId="2" borderId="10" xfId="0" applyFont="1" applyFill="1" applyBorder="1" applyAlignment="1">
      <alignment vertical="center"/>
    </xf>
    <xf numFmtId="169" fontId="41" fillId="2" borderId="12" xfId="0" applyNumberFormat="1" applyFont="1" applyFill="1" applyBorder="1" applyAlignment="1">
      <alignment horizontal="left" vertical="center"/>
    </xf>
    <xf numFmtId="0" fontId="41" fillId="2" borderId="12" xfId="0" applyFont="1" applyFill="1" applyBorder="1" applyAlignment="1">
      <alignment vertical="center"/>
    </xf>
    <xf numFmtId="166" fontId="11" fillId="10" borderId="38" xfId="0" applyNumberFormat="1" applyFont="1" applyFill="1" applyBorder="1" applyAlignment="1">
      <alignment vertical="center"/>
    </xf>
    <xf numFmtId="166" fontId="11" fillId="11" borderId="40" xfId="0" applyNumberFormat="1" applyFont="1" applyFill="1" applyBorder="1" applyAlignment="1">
      <alignment vertical="center"/>
    </xf>
    <xf numFmtId="0" fontId="45" fillId="2" borderId="10" xfId="0" applyFont="1" applyFill="1" applyBorder="1" applyAlignment="1">
      <alignment vertical="center"/>
    </xf>
    <xf numFmtId="0" fontId="45" fillId="2" borderId="12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165" fontId="8" fillId="2" borderId="0" xfId="0" applyNumberFormat="1" applyFont="1" applyFill="1" applyAlignment="1">
      <alignment vertical="top"/>
    </xf>
    <xf numFmtId="165" fontId="41" fillId="10" borderId="7" xfId="0" applyNumberFormat="1" applyFont="1" applyFill="1" applyBorder="1" applyAlignment="1">
      <alignment vertical="center"/>
    </xf>
    <xf numFmtId="165" fontId="41" fillId="11" borderId="8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5" fontId="0" fillId="8" borderId="0" xfId="0" applyNumberFormat="1" applyFill="1" applyAlignment="1">
      <alignment vertical="center"/>
    </xf>
    <xf numFmtId="171" fontId="8" fillId="3" borderId="1" xfId="0" applyNumberFormat="1" applyFont="1" applyFill="1" applyBorder="1" applyAlignment="1" applyProtection="1">
      <alignment vertical="center"/>
      <protection locked="0"/>
    </xf>
    <xf numFmtId="165" fontId="8" fillId="8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165" fontId="0" fillId="2" borderId="64" xfId="0" applyNumberFormat="1" applyFill="1" applyBorder="1" applyAlignment="1">
      <alignment horizontal="right" vertical="center"/>
    </xf>
    <xf numFmtId="165" fontId="4" fillId="2" borderId="64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165" fontId="7" fillId="2" borderId="0" xfId="0" applyNumberFormat="1" applyFont="1" applyFill="1" applyAlignment="1">
      <alignment vertical="center"/>
    </xf>
    <xf numFmtId="166" fontId="4" fillId="2" borderId="0" xfId="0" applyNumberFormat="1" applyFont="1" applyFill="1" applyAlignment="1">
      <alignment vertical="center"/>
    </xf>
    <xf numFmtId="166" fontId="7" fillId="2" borderId="0" xfId="0" applyNumberFormat="1" applyFont="1" applyFill="1" applyAlignment="1">
      <alignment vertical="center"/>
    </xf>
    <xf numFmtId="166" fontId="0" fillId="2" borderId="68" xfId="0" applyNumberFormat="1" applyFill="1" applyBorder="1" applyAlignment="1">
      <alignment horizontal="right" vertical="center"/>
    </xf>
    <xf numFmtId="166" fontId="4" fillId="2" borderId="68" xfId="0" applyNumberFormat="1" applyFont="1" applyFill="1" applyBorder="1" applyAlignment="1">
      <alignment vertical="center"/>
    </xf>
    <xf numFmtId="165" fontId="4" fillId="2" borderId="70" xfId="0" applyNumberFormat="1" applyFont="1" applyFill="1" applyBorder="1" applyAlignment="1">
      <alignment vertical="center"/>
    </xf>
    <xf numFmtId="0" fontId="37" fillId="2" borderId="69" xfId="0" applyFont="1" applyFill="1" applyBorder="1" applyAlignment="1">
      <alignment horizontal="right" wrapText="1"/>
    </xf>
    <xf numFmtId="0" fontId="37" fillId="2" borderId="71" xfId="0" applyFont="1" applyFill="1" applyBorder="1" applyAlignment="1">
      <alignment horizontal="right" wrapText="1"/>
    </xf>
    <xf numFmtId="166" fontId="9" fillId="2" borderId="0" xfId="0" applyNumberFormat="1" applyFont="1" applyFill="1" applyAlignment="1">
      <alignment vertical="center"/>
    </xf>
    <xf numFmtId="166" fontId="0" fillId="2" borderId="72" xfId="0" applyNumberFormat="1" applyFill="1" applyBorder="1" applyAlignment="1">
      <alignment horizontal="right" vertical="center"/>
    </xf>
    <xf numFmtId="0" fontId="49" fillId="2" borderId="0" xfId="0" applyFont="1" applyFill="1" applyAlignment="1">
      <alignment vertical="center"/>
    </xf>
    <xf numFmtId="0" fontId="49" fillId="3" borderId="16" xfId="0" applyFont="1" applyFill="1" applyBorder="1" applyAlignment="1" applyProtection="1">
      <alignment horizontal="left" vertical="center"/>
      <protection locked="0"/>
    </xf>
    <xf numFmtId="0" fontId="49" fillId="3" borderId="17" xfId="0" applyFont="1" applyFill="1" applyBorder="1" applyAlignment="1" applyProtection="1">
      <alignment horizontal="left" vertical="center"/>
      <protection locked="0"/>
    </xf>
    <xf numFmtId="165" fontId="49" fillId="3" borderId="1" xfId="0" applyNumberFormat="1" applyFont="1" applyFill="1" applyBorder="1" applyAlignment="1" applyProtection="1">
      <alignment vertical="center"/>
      <protection locked="0"/>
    </xf>
    <xf numFmtId="166" fontId="49" fillId="3" borderId="1" xfId="0" applyNumberFormat="1" applyFont="1" applyFill="1" applyBorder="1" applyAlignment="1" applyProtection="1">
      <alignment vertical="center"/>
      <protection locked="0"/>
    </xf>
    <xf numFmtId="166" fontId="49" fillId="3" borderId="5" xfId="0" applyNumberFormat="1" applyFont="1" applyFill="1" applyBorder="1" applyAlignment="1" applyProtection="1">
      <alignment vertical="center"/>
      <protection locked="0"/>
    </xf>
    <xf numFmtId="0" fontId="49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51" fillId="2" borderId="0" xfId="0" applyFont="1" applyFill="1" applyAlignment="1">
      <alignment vertical="center"/>
    </xf>
    <xf numFmtId="0" fontId="49" fillId="8" borderId="0" xfId="0" applyFont="1" applyFill="1" applyAlignment="1">
      <alignment vertical="center"/>
    </xf>
    <xf numFmtId="0" fontId="49" fillId="8" borderId="0" xfId="0" applyFont="1" applyFill="1" applyAlignment="1">
      <alignment horizontal="left" vertical="center"/>
    </xf>
    <xf numFmtId="165" fontId="52" fillId="2" borderId="52" xfId="0" applyNumberFormat="1" applyFont="1" applyFill="1" applyBorder="1" applyAlignment="1">
      <alignment vertical="center"/>
    </xf>
    <xf numFmtId="165" fontId="52" fillId="2" borderId="55" xfId="0" applyNumberFormat="1" applyFont="1" applyFill="1" applyBorder="1" applyAlignment="1">
      <alignment vertical="center"/>
    </xf>
    <xf numFmtId="165" fontId="52" fillId="2" borderId="44" xfId="0" applyNumberFormat="1" applyFont="1" applyFill="1" applyBorder="1" applyAlignment="1">
      <alignment vertical="center"/>
    </xf>
    <xf numFmtId="165" fontId="52" fillId="2" borderId="46" xfId="0" applyNumberFormat="1" applyFont="1" applyFill="1" applyBorder="1" applyAlignment="1">
      <alignment vertical="center"/>
    </xf>
    <xf numFmtId="165" fontId="42" fillId="2" borderId="45" xfId="0" applyNumberFormat="1" applyFont="1" applyFill="1" applyBorder="1" applyAlignment="1">
      <alignment vertical="center"/>
    </xf>
    <xf numFmtId="165" fontId="42" fillId="2" borderId="47" xfId="0" applyNumberFormat="1" applyFont="1" applyFill="1" applyBorder="1" applyAlignment="1">
      <alignment vertical="center"/>
    </xf>
    <xf numFmtId="166" fontId="42" fillId="2" borderId="53" xfId="0" applyNumberFormat="1" applyFont="1" applyFill="1" applyBorder="1" applyAlignment="1">
      <alignment vertical="center"/>
    </xf>
    <xf numFmtId="166" fontId="42" fillId="2" borderId="56" xfId="0" applyNumberFormat="1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0" fontId="48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49" fillId="3" borderId="74" xfId="0" applyFont="1" applyFill="1" applyBorder="1" applyAlignment="1" applyProtection="1">
      <alignment horizontal="left" vertical="center"/>
      <protection locked="0"/>
    </xf>
    <xf numFmtId="0" fontId="49" fillId="3" borderId="36" xfId="0" applyFont="1" applyFill="1" applyBorder="1" applyAlignment="1" applyProtection="1">
      <alignment horizontal="left" vertical="center"/>
      <protection locked="0"/>
    </xf>
    <xf numFmtId="165" fontId="49" fillId="3" borderId="3" xfId="0" applyNumberFormat="1" applyFont="1" applyFill="1" applyBorder="1" applyAlignment="1" applyProtection="1">
      <alignment vertical="center"/>
      <protection locked="0"/>
    </xf>
    <xf numFmtId="166" fontId="49" fillId="3" borderId="3" xfId="0" applyNumberFormat="1" applyFont="1" applyFill="1" applyBorder="1" applyAlignment="1" applyProtection="1">
      <alignment vertical="center"/>
      <protection locked="0"/>
    </xf>
    <xf numFmtId="166" fontId="49" fillId="3" borderId="75" xfId="0" applyNumberFormat="1" applyFont="1" applyFill="1" applyBorder="1" applyAlignment="1" applyProtection="1">
      <alignment vertical="center"/>
      <protection locked="0"/>
    </xf>
    <xf numFmtId="0" fontId="49" fillId="3" borderId="32" xfId="0" applyFont="1" applyFill="1" applyBorder="1" applyAlignment="1" applyProtection="1">
      <alignment horizontal="left" vertical="center"/>
      <protection locked="0"/>
    </xf>
    <xf numFmtId="0" fontId="49" fillId="3" borderId="33" xfId="0" applyFont="1" applyFill="1" applyBorder="1" applyAlignment="1" applyProtection="1">
      <alignment horizontal="left" vertical="center"/>
      <protection locked="0"/>
    </xf>
    <xf numFmtId="165" fontId="49" fillId="3" borderId="29" xfId="0" applyNumberFormat="1" applyFont="1" applyFill="1" applyBorder="1" applyAlignment="1" applyProtection="1">
      <alignment vertical="center"/>
      <protection locked="0"/>
    </xf>
    <xf numFmtId="166" fontId="49" fillId="3" borderId="29" xfId="0" applyNumberFormat="1" applyFont="1" applyFill="1" applyBorder="1" applyAlignment="1" applyProtection="1">
      <alignment vertical="center"/>
      <protection locked="0"/>
    </xf>
    <xf numFmtId="166" fontId="49" fillId="3" borderId="76" xfId="0" applyNumberFormat="1" applyFont="1" applyFill="1" applyBorder="1" applyAlignment="1" applyProtection="1">
      <alignment vertical="center"/>
      <protection locked="0"/>
    </xf>
    <xf numFmtId="0" fontId="49" fillId="8" borderId="0" xfId="0" applyFont="1" applyFill="1" applyAlignment="1" applyProtection="1">
      <alignment horizontal="left" vertical="center"/>
      <protection locked="0"/>
    </xf>
    <xf numFmtId="165" fontId="49" fillId="8" borderId="0" xfId="0" applyNumberFormat="1" applyFont="1" applyFill="1" applyAlignment="1" applyProtection="1">
      <alignment vertical="center"/>
      <protection locked="0"/>
    </xf>
    <xf numFmtId="166" fontId="49" fillId="8" borderId="0" xfId="0" applyNumberFormat="1" applyFont="1" applyFill="1" applyAlignment="1" applyProtection="1">
      <alignment vertical="center"/>
      <protection locked="0"/>
    </xf>
    <xf numFmtId="0" fontId="8" fillId="2" borderId="77" xfId="0" applyFont="1" applyFill="1" applyBorder="1" applyAlignment="1">
      <alignment vertical="center"/>
    </xf>
    <xf numFmtId="0" fontId="8" fillId="2" borderId="78" xfId="0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6" fillId="2" borderId="80" xfId="0" applyFont="1" applyFill="1" applyBorder="1" applyAlignment="1">
      <alignment vertical="center"/>
    </xf>
    <xf numFmtId="0" fontId="0" fillId="2" borderId="81" xfId="0" applyFill="1" applyBorder="1" applyAlignment="1">
      <alignment vertical="center"/>
    </xf>
    <xf numFmtId="165" fontId="6" fillId="2" borderId="82" xfId="0" applyNumberFormat="1" applyFont="1" applyFill="1" applyBorder="1" applyAlignment="1">
      <alignment vertical="center"/>
    </xf>
    <xf numFmtId="0" fontId="57" fillId="2" borderId="0" xfId="0" applyFont="1" applyFill="1" applyAlignment="1">
      <alignment vertical="center"/>
    </xf>
    <xf numFmtId="0" fontId="6" fillId="2" borderId="83" xfId="0" applyFont="1" applyFill="1" applyBorder="1" applyAlignment="1">
      <alignment vertical="center"/>
    </xf>
    <xf numFmtId="166" fontId="6" fillId="2" borderId="84" xfId="0" applyNumberFormat="1" applyFont="1" applyFill="1" applyBorder="1" applyAlignment="1">
      <alignment vertical="center"/>
    </xf>
    <xf numFmtId="0" fontId="1" fillId="2" borderId="85" xfId="0" applyFont="1" applyFill="1" applyBorder="1" applyAlignment="1">
      <alignment horizontal="right" vertical="top"/>
    </xf>
    <xf numFmtId="0" fontId="49" fillId="2" borderId="42" xfId="0" applyFont="1" applyFill="1" applyBorder="1" applyAlignment="1">
      <alignment horizontal="right" wrapText="1"/>
    </xf>
    <xf numFmtId="0" fontId="49" fillId="2" borderId="43" xfId="0" applyFont="1" applyFill="1" applyBorder="1" applyAlignment="1">
      <alignment horizontal="right" wrapText="1"/>
    </xf>
    <xf numFmtId="0" fontId="49" fillId="2" borderId="52" xfId="0" applyFont="1" applyFill="1" applyBorder="1" applyAlignment="1">
      <alignment horizontal="right" wrapText="1"/>
    </xf>
    <xf numFmtId="0" fontId="49" fillId="2" borderId="53" xfId="0" applyFont="1" applyFill="1" applyBorder="1" applyAlignment="1">
      <alignment horizontal="right" wrapText="1"/>
    </xf>
    <xf numFmtId="0" fontId="49" fillId="2" borderId="66" xfId="0" applyFont="1" applyFill="1" applyBorder="1" applyAlignment="1">
      <alignment horizontal="right" wrapText="1"/>
    </xf>
    <xf numFmtId="0" fontId="49" fillId="2" borderId="67" xfId="0" applyFont="1" applyFill="1" applyBorder="1" applyAlignment="1">
      <alignment horizontal="right" wrapText="1"/>
    </xf>
    <xf numFmtId="0" fontId="49" fillId="2" borderId="50" xfId="0" applyFont="1" applyFill="1" applyBorder="1" applyAlignment="1">
      <alignment horizontal="right" vertical="center" wrapText="1"/>
    </xf>
    <xf numFmtId="165" fontId="49" fillId="2" borderId="65" xfId="0" applyNumberFormat="1" applyFont="1" applyFill="1" applyBorder="1" applyAlignment="1">
      <alignment horizontal="right" vertical="center" wrapText="1"/>
    </xf>
    <xf numFmtId="0" fontId="3" fillId="7" borderId="3" xfId="4" applyFont="1" applyFill="1" applyBorder="1" applyAlignment="1">
      <alignment horizontal="center" vertical="center" wrapText="1"/>
    </xf>
    <xf numFmtId="0" fontId="3" fillId="7" borderId="29" xfId="4" applyFont="1" applyFill="1" applyBorder="1" applyAlignment="1">
      <alignment horizontal="center" vertical="center" wrapText="1"/>
    </xf>
    <xf numFmtId="0" fontId="3" fillId="5" borderId="0" xfId="4" applyFont="1" applyFill="1" applyAlignment="1">
      <alignment horizontal="left" vertical="center"/>
    </xf>
    <xf numFmtId="165" fontId="3" fillId="2" borderId="30" xfId="0" applyNumberFormat="1" applyFont="1" applyFill="1" applyBorder="1" applyAlignment="1">
      <alignment horizontal="left" vertical="center"/>
    </xf>
    <xf numFmtId="165" fontId="3" fillId="2" borderId="31" xfId="0" applyNumberFormat="1" applyFont="1" applyFill="1" applyBorder="1" applyAlignment="1">
      <alignment horizontal="left" vertical="center"/>
    </xf>
    <xf numFmtId="0" fontId="40" fillId="2" borderId="60" xfId="0" applyFont="1" applyFill="1" applyBorder="1" applyAlignment="1">
      <alignment horizontal="left" vertical="center" wrapText="1"/>
    </xf>
    <xf numFmtId="0" fontId="40" fillId="2" borderId="61" xfId="0" applyFont="1" applyFill="1" applyBorder="1" applyAlignment="1">
      <alignment horizontal="left" vertical="center" wrapText="1"/>
    </xf>
    <xf numFmtId="0" fontId="50" fillId="2" borderId="60" xfId="0" applyFont="1" applyFill="1" applyBorder="1" applyAlignment="1">
      <alignment horizontal="left" vertical="center" wrapText="1"/>
    </xf>
    <xf numFmtId="0" fontId="50" fillId="2" borderId="61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49" fillId="3" borderId="16" xfId="0" applyFont="1" applyFill="1" applyBorder="1" applyAlignment="1" applyProtection="1">
      <alignment horizontal="left" vertical="center"/>
      <protection locked="0"/>
    </xf>
    <xf numFmtId="0" fontId="49" fillId="3" borderId="17" xfId="0" applyFont="1" applyFill="1" applyBorder="1" applyAlignment="1" applyProtection="1">
      <alignment horizontal="left" vertical="center"/>
      <protection locked="0"/>
    </xf>
    <xf numFmtId="165" fontId="11" fillId="8" borderId="18" xfId="0" applyNumberFormat="1" applyFont="1" applyFill="1" applyBorder="1" applyAlignment="1">
      <alignment horizontal="right" vertical="center" wrapText="1"/>
    </xf>
    <xf numFmtId="165" fontId="11" fillId="8" borderId="35" xfId="0" applyNumberFormat="1" applyFont="1" applyFill="1" applyBorder="1" applyAlignment="1">
      <alignment horizontal="right" vertical="center" wrapText="1"/>
    </xf>
    <xf numFmtId="165" fontId="11" fillId="8" borderId="17" xfId="0" applyNumberFormat="1" applyFont="1" applyFill="1" applyBorder="1" applyAlignment="1">
      <alignment horizontal="right" vertical="center" wrapText="1"/>
    </xf>
    <xf numFmtId="168" fontId="32" fillId="9" borderId="18" xfId="0" applyNumberFormat="1" applyFont="1" applyFill="1" applyBorder="1" applyAlignment="1">
      <alignment horizontal="right" vertical="center"/>
    </xf>
    <xf numFmtId="168" fontId="32" fillId="9" borderId="17" xfId="0" applyNumberFormat="1" applyFont="1" applyFill="1" applyBorder="1" applyAlignment="1">
      <alignment horizontal="right" vertical="center"/>
    </xf>
    <xf numFmtId="168" fontId="32" fillId="12" borderId="18" xfId="0" applyNumberFormat="1" applyFont="1" applyFill="1" applyBorder="1" applyAlignment="1">
      <alignment horizontal="right" vertical="center"/>
    </xf>
    <xf numFmtId="168" fontId="32" fillId="12" borderId="17" xfId="0" applyNumberFormat="1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33" xfId="0" applyFont="1" applyFill="1" applyBorder="1" applyAlignment="1">
      <alignment horizontal="left" vertical="top" wrapText="1"/>
    </xf>
    <xf numFmtId="165" fontId="6" fillId="2" borderId="57" xfId="0" applyNumberFormat="1" applyFont="1" applyFill="1" applyBorder="1" applyAlignment="1">
      <alignment horizontal="left" vertical="center" wrapText="1"/>
    </xf>
    <xf numFmtId="165" fontId="6" fillId="2" borderId="58" xfId="0" applyNumberFormat="1" applyFont="1" applyFill="1" applyBorder="1" applyAlignment="1">
      <alignment horizontal="left" vertical="center" wrapText="1"/>
    </xf>
    <xf numFmtId="165" fontId="6" fillId="2" borderId="4" xfId="0" applyNumberFormat="1" applyFont="1" applyFill="1" applyBorder="1" applyAlignment="1">
      <alignment horizontal="right"/>
    </xf>
    <xf numFmtId="165" fontId="6" fillId="2" borderId="36" xfId="0" applyNumberFormat="1" applyFont="1" applyFill="1" applyBorder="1" applyAlignment="1">
      <alignment horizontal="right"/>
    </xf>
    <xf numFmtId="165" fontId="6" fillId="2" borderId="18" xfId="0" applyNumberFormat="1" applyFont="1" applyFill="1" applyBorder="1" applyAlignment="1">
      <alignment horizontal="right" vertical="center"/>
    </xf>
    <xf numFmtId="165" fontId="6" fillId="2" borderId="17" xfId="0" applyNumberFormat="1" applyFont="1" applyFill="1" applyBorder="1" applyAlignment="1">
      <alignment horizontal="right" vertical="center"/>
    </xf>
    <xf numFmtId="166" fontId="6" fillId="2" borderId="18" xfId="0" applyNumberFormat="1" applyFont="1" applyFill="1" applyBorder="1" applyAlignment="1">
      <alignment horizontal="right" vertical="center"/>
    </xf>
    <xf numFmtId="166" fontId="6" fillId="2" borderId="17" xfId="0" applyNumberFormat="1" applyFont="1" applyFill="1" applyBorder="1" applyAlignment="1">
      <alignment horizontal="right" vertical="center"/>
    </xf>
    <xf numFmtId="165" fontId="49" fillId="2" borderId="18" xfId="0" applyNumberFormat="1" applyFont="1" applyFill="1" applyBorder="1" applyAlignment="1">
      <alignment horizontal="right" wrapText="1"/>
    </xf>
    <xf numFmtId="165" fontId="49" fillId="2" borderId="35" xfId="0" applyNumberFormat="1" applyFont="1" applyFill="1" applyBorder="1" applyAlignment="1">
      <alignment horizontal="right" wrapText="1"/>
    </xf>
    <xf numFmtId="165" fontId="49" fillId="2" borderId="17" xfId="0" applyNumberFormat="1" applyFont="1" applyFill="1" applyBorder="1" applyAlignment="1">
      <alignment horizontal="right" wrapText="1"/>
    </xf>
    <xf numFmtId="167" fontId="49" fillId="2" borderId="18" xfId="0" applyNumberFormat="1" applyFont="1" applyFill="1" applyBorder="1" applyAlignment="1">
      <alignment horizontal="right" vertical="center"/>
    </xf>
    <xf numFmtId="167" fontId="49" fillId="2" borderId="17" xfId="0" applyNumberFormat="1" applyFont="1" applyFill="1" applyBorder="1" applyAlignment="1">
      <alignment horizontal="right" vertical="center"/>
    </xf>
    <xf numFmtId="166" fontId="49" fillId="2" borderId="18" xfId="0" applyNumberFormat="1" applyFont="1" applyFill="1" applyBorder="1" applyAlignment="1">
      <alignment horizontal="right" vertical="center"/>
    </xf>
    <xf numFmtId="166" fontId="49" fillId="2" borderId="17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31" fillId="9" borderId="18" xfId="0" applyFont="1" applyFill="1" applyBorder="1" applyAlignment="1">
      <alignment horizontal="right" vertical="center" wrapText="1"/>
    </xf>
    <xf numFmtId="0" fontId="31" fillId="9" borderId="17" xfId="0" applyFont="1" applyFill="1" applyBorder="1" applyAlignment="1">
      <alignment horizontal="right" vertical="center" wrapText="1"/>
    </xf>
    <xf numFmtId="0" fontId="31" fillId="12" borderId="18" xfId="0" applyFont="1" applyFill="1" applyBorder="1" applyAlignment="1">
      <alignment horizontal="right" vertical="center" wrapText="1"/>
    </xf>
    <xf numFmtId="0" fontId="31" fillId="12" borderId="1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/>
    </xf>
    <xf numFmtId="0" fontId="7" fillId="2" borderId="59" xfId="0" applyFont="1" applyFill="1" applyBorder="1" applyAlignment="1">
      <alignment horizontal="right" vertical="center"/>
    </xf>
    <xf numFmtId="0" fontId="47" fillId="3" borderId="0" xfId="0" applyFont="1" applyFill="1" applyAlignment="1" applyProtection="1">
      <alignment vertical="center"/>
      <protection locked="0"/>
    </xf>
    <xf numFmtId="0" fontId="28" fillId="2" borderId="0" xfId="0" applyFont="1" applyFill="1" applyAlignment="1">
      <alignment vertical="top" wrapText="1"/>
    </xf>
    <xf numFmtId="0" fontId="29" fillId="0" borderId="0" xfId="0" applyFont="1" applyAlignment="1">
      <alignment vertical="top" wrapText="1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0" fontId="53" fillId="2" borderId="0" xfId="0" applyFont="1" applyFill="1" applyAlignment="1">
      <alignment horizontal="left" wrapText="1"/>
    </xf>
    <xf numFmtId="0" fontId="2" fillId="10" borderId="1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30" fillId="9" borderId="48" xfId="0" applyFont="1" applyFill="1" applyBorder="1" applyAlignment="1">
      <alignment horizontal="center" vertical="center" wrapText="1"/>
    </xf>
    <xf numFmtId="0" fontId="30" fillId="9" borderId="49" xfId="0" applyFont="1" applyFill="1" applyBorder="1" applyAlignment="1">
      <alignment horizontal="center" vertical="center" wrapText="1"/>
    </xf>
    <xf numFmtId="0" fontId="37" fillId="2" borderId="63" xfId="0" applyFont="1" applyFill="1" applyBorder="1" applyAlignment="1">
      <alignment horizontal="right" wrapText="1"/>
    </xf>
    <xf numFmtId="0" fontId="30" fillId="12" borderId="50" xfId="0" applyFont="1" applyFill="1" applyBorder="1" applyAlignment="1">
      <alignment horizontal="center" vertical="center" wrapText="1"/>
    </xf>
    <xf numFmtId="0" fontId="30" fillId="12" borderId="51" xfId="0" applyFont="1" applyFill="1" applyBorder="1" applyAlignment="1">
      <alignment horizontal="center" vertical="center" wrapText="1"/>
    </xf>
    <xf numFmtId="0" fontId="37" fillId="2" borderId="54" xfId="0" applyFont="1" applyFill="1" applyBorder="1" applyAlignment="1">
      <alignment horizontal="right" wrapText="1"/>
    </xf>
    <xf numFmtId="0" fontId="37" fillId="2" borderId="73" xfId="0" applyFont="1" applyFill="1" applyBorder="1" applyAlignment="1">
      <alignment horizontal="right" wrapText="1"/>
    </xf>
    <xf numFmtId="0" fontId="49" fillId="3" borderId="32" xfId="0" applyFont="1" applyFill="1" applyBorder="1" applyAlignment="1" applyProtection="1">
      <alignment horizontal="left" vertical="center"/>
      <protection locked="0"/>
    </xf>
    <xf numFmtId="0" fontId="49" fillId="3" borderId="33" xfId="0" applyFont="1" applyFill="1" applyBorder="1" applyAlignment="1" applyProtection="1">
      <alignment horizontal="left" vertical="center"/>
      <protection locked="0"/>
    </xf>
    <xf numFmtId="0" fontId="49" fillId="3" borderId="74" xfId="0" applyFont="1" applyFill="1" applyBorder="1" applyAlignment="1" applyProtection="1">
      <alignment horizontal="left" vertical="center"/>
      <protection locked="0"/>
    </xf>
    <xf numFmtId="0" fontId="49" fillId="3" borderId="36" xfId="0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Alignment="1">
      <alignment horizontal="left" wrapText="1"/>
    </xf>
  </cellXfs>
  <cellStyles count="6">
    <cellStyle name="Euro" xfId="1" xr:uid="{00000000-0005-0000-0000-000000000000}"/>
    <cellStyle name="Hyperlink_No 01 - drei verschiedene Kostenstellenrechnungen" xfId="2" xr:uid="{00000000-0005-0000-0000-000001000000}"/>
    <cellStyle name="Prozent" xfId="3" builtinId="5"/>
    <cellStyle name="Standard" xfId="0" builtinId="0"/>
    <cellStyle name="Standard_Erstbesuchs-Kalkulation 2001 HP 9-2001_No 01 - drei verschiedene Kostenstellenrechnungen" xfId="4" xr:uid="{00000000-0005-0000-0000-000004000000}"/>
    <cellStyle name="Standard_Geteilte Einsaetze in der PEP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603307</xdr:colOff>
      <xdr:row>2</xdr:row>
      <xdr:rowOff>157163</xdr:rowOff>
    </xdr:from>
    <xdr:to>
      <xdr:col>9</xdr:col>
      <xdr:colOff>1086</xdr:colOff>
      <xdr:row>5</xdr:row>
      <xdr:rowOff>95250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CFE243C-5A3E-8B02-2BAD-FDAD9040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107" y="471488"/>
          <a:ext cx="1083704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11997</xdr:colOff>
      <xdr:row>1</xdr:row>
      <xdr:rowOff>57402</xdr:rowOff>
    </xdr:from>
    <xdr:to>
      <xdr:col>1</xdr:col>
      <xdr:colOff>832402</xdr:colOff>
      <xdr:row>3</xdr:row>
      <xdr:rowOff>182628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7A229FF-F2A5-4B2B-B31F-D02F1D421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7" y="295527"/>
          <a:ext cx="1020430" cy="510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40984</xdr:colOff>
      <xdr:row>1</xdr:row>
      <xdr:rowOff>57402</xdr:rowOff>
    </xdr:from>
    <xdr:to>
      <xdr:col>1</xdr:col>
      <xdr:colOff>861389</xdr:colOff>
      <xdr:row>3</xdr:row>
      <xdr:rowOff>182628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E5048E8-0CB7-489D-A40A-93C418C4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84" y="297598"/>
          <a:ext cx="1019188" cy="510367"/>
        </a:xfrm>
        <a:prstGeom prst="rect">
          <a:avLst/>
        </a:prstGeom>
      </xdr:spPr>
    </xdr:pic>
    <xdr:clientData/>
  </xdr:twoCellAnchor>
  <xdr:twoCellAnchor>
    <xdr:from>
      <xdr:col>0</xdr:col>
      <xdr:colOff>70402</xdr:colOff>
      <xdr:row>46</xdr:row>
      <xdr:rowOff>66260</xdr:rowOff>
    </xdr:from>
    <xdr:to>
      <xdr:col>9</xdr:col>
      <xdr:colOff>91108</xdr:colOff>
      <xdr:row>48</xdr:row>
      <xdr:rowOff>115955</xdr:rowOff>
    </xdr:to>
    <xdr:sp macro="" textlink="">
      <xdr:nvSpPr>
        <xdr:cNvPr id="3" name="Freihandform: Form 2">
          <a:extLst>
            <a:ext uri="{FF2B5EF4-FFF2-40B4-BE49-F238E27FC236}">
              <a16:creationId xmlns:a16="http://schemas.microsoft.com/office/drawing/2014/main" id="{6EDC1AE2-D1CC-A1DD-20A7-E1BA692A9061}"/>
            </a:ext>
          </a:extLst>
        </xdr:cNvPr>
        <xdr:cNvSpPr/>
      </xdr:nvSpPr>
      <xdr:spPr>
        <a:xfrm>
          <a:off x="70402" y="9549847"/>
          <a:ext cx="9131576" cy="347869"/>
        </a:xfrm>
        <a:custGeom>
          <a:avLst/>
          <a:gdLst>
            <a:gd name="connsiteX0" fmla="*/ 0 w 9057033"/>
            <a:gd name="connsiteY0" fmla="*/ 265043 h 414130"/>
            <a:gd name="connsiteX1" fmla="*/ 62120 w 9057033"/>
            <a:gd name="connsiteY1" fmla="*/ 227771 h 414130"/>
            <a:gd name="connsiteX2" fmla="*/ 91109 w 9057033"/>
            <a:gd name="connsiteY2" fmla="*/ 198782 h 414130"/>
            <a:gd name="connsiteX3" fmla="*/ 153228 w 9057033"/>
            <a:gd name="connsiteY3" fmla="*/ 165652 h 414130"/>
            <a:gd name="connsiteX4" fmla="*/ 178076 w 9057033"/>
            <a:gd name="connsiteY4" fmla="*/ 144945 h 414130"/>
            <a:gd name="connsiteX5" fmla="*/ 240196 w 9057033"/>
            <a:gd name="connsiteY5" fmla="*/ 128380 h 414130"/>
            <a:gd name="connsiteX6" fmla="*/ 281609 w 9057033"/>
            <a:gd name="connsiteY6" fmla="*/ 103532 h 414130"/>
            <a:gd name="connsiteX7" fmla="*/ 310598 w 9057033"/>
            <a:gd name="connsiteY7" fmla="*/ 82826 h 414130"/>
            <a:gd name="connsiteX8" fmla="*/ 405848 w 9057033"/>
            <a:gd name="connsiteY8" fmla="*/ 57978 h 414130"/>
            <a:gd name="connsiteX9" fmla="*/ 418272 w 9057033"/>
            <a:gd name="connsiteY9" fmla="*/ 49695 h 414130"/>
            <a:gd name="connsiteX10" fmla="*/ 484533 w 9057033"/>
            <a:gd name="connsiteY10" fmla="*/ 37271 h 414130"/>
            <a:gd name="connsiteX11" fmla="*/ 600489 w 9057033"/>
            <a:gd name="connsiteY11" fmla="*/ 24847 h 414130"/>
            <a:gd name="connsiteX12" fmla="*/ 650185 w 9057033"/>
            <a:gd name="connsiteY12" fmla="*/ 8282 h 414130"/>
            <a:gd name="connsiteX13" fmla="*/ 828261 w 9057033"/>
            <a:gd name="connsiteY13" fmla="*/ 28989 h 414130"/>
            <a:gd name="connsiteX14" fmla="*/ 911087 w 9057033"/>
            <a:gd name="connsiteY14" fmla="*/ 95250 h 414130"/>
            <a:gd name="connsiteX15" fmla="*/ 935935 w 9057033"/>
            <a:gd name="connsiteY15" fmla="*/ 120097 h 414130"/>
            <a:gd name="connsiteX16" fmla="*/ 960783 w 9057033"/>
            <a:gd name="connsiteY16" fmla="*/ 136663 h 414130"/>
            <a:gd name="connsiteX17" fmla="*/ 977348 w 9057033"/>
            <a:gd name="connsiteY17" fmla="*/ 157369 h 414130"/>
            <a:gd name="connsiteX18" fmla="*/ 1002196 w 9057033"/>
            <a:gd name="connsiteY18" fmla="*/ 169793 h 414130"/>
            <a:gd name="connsiteX19" fmla="*/ 1031185 w 9057033"/>
            <a:gd name="connsiteY19" fmla="*/ 194641 h 414130"/>
            <a:gd name="connsiteX20" fmla="*/ 1097446 w 9057033"/>
            <a:gd name="connsiteY20" fmla="*/ 231913 h 414130"/>
            <a:gd name="connsiteX21" fmla="*/ 1147141 w 9057033"/>
            <a:gd name="connsiteY21" fmla="*/ 240195 h 414130"/>
            <a:gd name="connsiteX22" fmla="*/ 1437033 w 9057033"/>
            <a:gd name="connsiteY22" fmla="*/ 236054 h 414130"/>
            <a:gd name="connsiteX23" fmla="*/ 1499152 w 9057033"/>
            <a:gd name="connsiteY23" fmla="*/ 215347 h 414130"/>
            <a:gd name="connsiteX24" fmla="*/ 1648239 w 9057033"/>
            <a:gd name="connsiteY24" fmla="*/ 153228 h 414130"/>
            <a:gd name="connsiteX25" fmla="*/ 1673087 w 9057033"/>
            <a:gd name="connsiteY25" fmla="*/ 140804 h 414130"/>
            <a:gd name="connsiteX26" fmla="*/ 1710359 w 9057033"/>
            <a:gd name="connsiteY26" fmla="*/ 111815 h 414130"/>
            <a:gd name="connsiteX27" fmla="*/ 1851163 w 9057033"/>
            <a:gd name="connsiteY27" fmla="*/ 66260 h 414130"/>
            <a:gd name="connsiteX28" fmla="*/ 1917424 w 9057033"/>
            <a:gd name="connsiteY28" fmla="*/ 45554 h 414130"/>
            <a:gd name="connsiteX29" fmla="*/ 2136913 w 9057033"/>
            <a:gd name="connsiteY29" fmla="*/ 53837 h 414130"/>
            <a:gd name="connsiteX30" fmla="*/ 2223881 w 9057033"/>
            <a:gd name="connsiteY30" fmla="*/ 95250 h 414130"/>
            <a:gd name="connsiteX31" fmla="*/ 2261152 w 9057033"/>
            <a:gd name="connsiteY31" fmla="*/ 103532 h 414130"/>
            <a:gd name="connsiteX32" fmla="*/ 2294283 w 9057033"/>
            <a:gd name="connsiteY32" fmla="*/ 111815 h 414130"/>
            <a:gd name="connsiteX33" fmla="*/ 2310848 w 9057033"/>
            <a:gd name="connsiteY33" fmla="*/ 124239 h 414130"/>
            <a:gd name="connsiteX34" fmla="*/ 2372968 w 9057033"/>
            <a:gd name="connsiteY34" fmla="*/ 144945 h 414130"/>
            <a:gd name="connsiteX35" fmla="*/ 2439228 w 9057033"/>
            <a:gd name="connsiteY35" fmla="*/ 173934 h 414130"/>
            <a:gd name="connsiteX36" fmla="*/ 2459935 w 9057033"/>
            <a:gd name="connsiteY36" fmla="*/ 178076 h 414130"/>
            <a:gd name="connsiteX37" fmla="*/ 2517913 w 9057033"/>
            <a:gd name="connsiteY37" fmla="*/ 194641 h 414130"/>
            <a:gd name="connsiteX38" fmla="*/ 2609022 w 9057033"/>
            <a:gd name="connsiteY38" fmla="*/ 223630 h 414130"/>
            <a:gd name="connsiteX39" fmla="*/ 2646294 w 9057033"/>
            <a:gd name="connsiteY39" fmla="*/ 231913 h 414130"/>
            <a:gd name="connsiteX40" fmla="*/ 2683565 w 9057033"/>
            <a:gd name="connsiteY40" fmla="*/ 244337 h 414130"/>
            <a:gd name="connsiteX41" fmla="*/ 2737402 w 9057033"/>
            <a:gd name="connsiteY41" fmla="*/ 260902 h 414130"/>
            <a:gd name="connsiteX42" fmla="*/ 2811946 w 9057033"/>
            <a:gd name="connsiteY42" fmla="*/ 281608 h 414130"/>
            <a:gd name="connsiteX43" fmla="*/ 2878207 w 9057033"/>
            <a:gd name="connsiteY43" fmla="*/ 310597 h 414130"/>
            <a:gd name="connsiteX44" fmla="*/ 2915478 w 9057033"/>
            <a:gd name="connsiteY44" fmla="*/ 327163 h 414130"/>
            <a:gd name="connsiteX45" fmla="*/ 3014870 w 9057033"/>
            <a:gd name="connsiteY45" fmla="*/ 343728 h 414130"/>
            <a:gd name="connsiteX46" fmla="*/ 3105978 w 9057033"/>
            <a:gd name="connsiteY46" fmla="*/ 360293 h 414130"/>
            <a:gd name="connsiteX47" fmla="*/ 3267489 w 9057033"/>
            <a:gd name="connsiteY47" fmla="*/ 352010 h 414130"/>
            <a:gd name="connsiteX48" fmla="*/ 3433141 w 9057033"/>
            <a:gd name="connsiteY48" fmla="*/ 327163 h 414130"/>
            <a:gd name="connsiteX49" fmla="*/ 3524250 w 9057033"/>
            <a:gd name="connsiteY49" fmla="*/ 310597 h 414130"/>
            <a:gd name="connsiteX50" fmla="*/ 3723033 w 9057033"/>
            <a:gd name="connsiteY50" fmla="*/ 256760 h 414130"/>
            <a:gd name="connsiteX51" fmla="*/ 3797576 w 9057033"/>
            <a:gd name="connsiteY51" fmla="*/ 244337 h 414130"/>
            <a:gd name="connsiteX52" fmla="*/ 3942522 w 9057033"/>
            <a:gd name="connsiteY52" fmla="*/ 190500 h 414130"/>
            <a:gd name="connsiteX53" fmla="*/ 4017065 w 9057033"/>
            <a:gd name="connsiteY53" fmla="*/ 153228 h 414130"/>
            <a:gd name="connsiteX54" fmla="*/ 4058478 w 9057033"/>
            <a:gd name="connsiteY54" fmla="*/ 128380 h 414130"/>
            <a:gd name="connsiteX55" fmla="*/ 4157870 w 9057033"/>
            <a:gd name="connsiteY55" fmla="*/ 107674 h 414130"/>
            <a:gd name="connsiteX56" fmla="*/ 4261402 w 9057033"/>
            <a:gd name="connsiteY56" fmla="*/ 78684 h 414130"/>
            <a:gd name="connsiteX57" fmla="*/ 4302815 w 9057033"/>
            <a:gd name="connsiteY57" fmla="*/ 62119 h 414130"/>
            <a:gd name="connsiteX58" fmla="*/ 4393924 w 9057033"/>
            <a:gd name="connsiteY58" fmla="*/ 53837 h 414130"/>
            <a:gd name="connsiteX59" fmla="*/ 4456044 w 9057033"/>
            <a:gd name="connsiteY59" fmla="*/ 45554 h 414130"/>
            <a:gd name="connsiteX60" fmla="*/ 4584424 w 9057033"/>
            <a:gd name="connsiteY60" fmla="*/ 24847 h 414130"/>
            <a:gd name="connsiteX61" fmla="*/ 4812196 w 9057033"/>
            <a:gd name="connsiteY61" fmla="*/ 37271 h 414130"/>
            <a:gd name="connsiteX62" fmla="*/ 4957141 w 9057033"/>
            <a:gd name="connsiteY62" fmla="*/ 95250 h 414130"/>
            <a:gd name="connsiteX63" fmla="*/ 4998555 w 9057033"/>
            <a:gd name="connsiteY63" fmla="*/ 128380 h 414130"/>
            <a:gd name="connsiteX64" fmla="*/ 5027544 w 9057033"/>
            <a:gd name="connsiteY64" fmla="*/ 144945 h 414130"/>
            <a:gd name="connsiteX65" fmla="*/ 5060674 w 9057033"/>
            <a:gd name="connsiteY65" fmla="*/ 178076 h 414130"/>
            <a:gd name="connsiteX66" fmla="*/ 5093805 w 9057033"/>
            <a:gd name="connsiteY66" fmla="*/ 202924 h 414130"/>
            <a:gd name="connsiteX67" fmla="*/ 5118652 w 9057033"/>
            <a:gd name="connsiteY67" fmla="*/ 227771 h 414130"/>
            <a:gd name="connsiteX68" fmla="*/ 5143500 w 9057033"/>
            <a:gd name="connsiteY68" fmla="*/ 248478 h 414130"/>
            <a:gd name="connsiteX69" fmla="*/ 5222185 w 9057033"/>
            <a:gd name="connsiteY69" fmla="*/ 314739 h 414130"/>
            <a:gd name="connsiteX70" fmla="*/ 5271881 w 9057033"/>
            <a:gd name="connsiteY70" fmla="*/ 347869 h 414130"/>
            <a:gd name="connsiteX71" fmla="*/ 5305011 w 9057033"/>
            <a:gd name="connsiteY71" fmla="*/ 352010 h 414130"/>
            <a:gd name="connsiteX72" fmla="*/ 5342283 w 9057033"/>
            <a:gd name="connsiteY72" fmla="*/ 364434 h 414130"/>
            <a:gd name="connsiteX73" fmla="*/ 5478946 w 9057033"/>
            <a:gd name="connsiteY73" fmla="*/ 352010 h 414130"/>
            <a:gd name="connsiteX74" fmla="*/ 5574196 w 9057033"/>
            <a:gd name="connsiteY74" fmla="*/ 281608 h 414130"/>
            <a:gd name="connsiteX75" fmla="*/ 5594902 w 9057033"/>
            <a:gd name="connsiteY75" fmla="*/ 223630 h 414130"/>
            <a:gd name="connsiteX76" fmla="*/ 5628033 w 9057033"/>
            <a:gd name="connsiteY76" fmla="*/ 124239 h 414130"/>
            <a:gd name="connsiteX77" fmla="*/ 5652881 w 9057033"/>
            <a:gd name="connsiteY77" fmla="*/ 86967 h 414130"/>
            <a:gd name="connsiteX78" fmla="*/ 5673587 w 9057033"/>
            <a:gd name="connsiteY78" fmla="*/ 78684 h 414130"/>
            <a:gd name="connsiteX79" fmla="*/ 5768837 w 9057033"/>
            <a:gd name="connsiteY79" fmla="*/ 103532 h 414130"/>
            <a:gd name="connsiteX80" fmla="*/ 5884794 w 9057033"/>
            <a:gd name="connsiteY80" fmla="*/ 161510 h 414130"/>
            <a:gd name="connsiteX81" fmla="*/ 5913783 w 9057033"/>
            <a:gd name="connsiteY81" fmla="*/ 173934 h 414130"/>
            <a:gd name="connsiteX82" fmla="*/ 5946913 w 9057033"/>
            <a:gd name="connsiteY82" fmla="*/ 211206 h 414130"/>
            <a:gd name="connsiteX83" fmla="*/ 6013174 w 9057033"/>
            <a:gd name="connsiteY83" fmla="*/ 310597 h 414130"/>
            <a:gd name="connsiteX84" fmla="*/ 6025598 w 9057033"/>
            <a:gd name="connsiteY84" fmla="*/ 323021 h 414130"/>
            <a:gd name="connsiteX85" fmla="*/ 6079435 w 9057033"/>
            <a:gd name="connsiteY85" fmla="*/ 364434 h 414130"/>
            <a:gd name="connsiteX86" fmla="*/ 6249228 w 9057033"/>
            <a:gd name="connsiteY86" fmla="*/ 356152 h 414130"/>
            <a:gd name="connsiteX87" fmla="*/ 6356902 w 9057033"/>
            <a:gd name="connsiteY87" fmla="*/ 260902 h 414130"/>
            <a:gd name="connsiteX88" fmla="*/ 6555685 w 9057033"/>
            <a:gd name="connsiteY88" fmla="*/ 157369 h 414130"/>
            <a:gd name="connsiteX89" fmla="*/ 6791739 w 9057033"/>
            <a:gd name="connsiteY89" fmla="*/ 33130 h 414130"/>
            <a:gd name="connsiteX90" fmla="*/ 6944968 w 9057033"/>
            <a:gd name="connsiteY90" fmla="*/ 0 h 414130"/>
            <a:gd name="connsiteX91" fmla="*/ 7214152 w 9057033"/>
            <a:gd name="connsiteY91" fmla="*/ 62119 h 414130"/>
            <a:gd name="connsiteX92" fmla="*/ 7276272 w 9057033"/>
            <a:gd name="connsiteY92" fmla="*/ 95250 h 414130"/>
            <a:gd name="connsiteX93" fmla="*/ 7321826 w 9057033"/>
            <a:gd name="connsiteY93" fmla="*/ 124239 h 414130"/>
            <a:gd name="connsiteX94" fmla="*/ 7450207 w 9057033"/>
            <a:gd name="connsiteY94" fmla="*/ 173934 h 414130"/>
            <a:gd name="connsiteX95" fmla="*/ 7516468 w 9057033"/>
            <a:gd name="connsiteY95" fmla="*/ 186358 h 414130"/>
            <a:gd name="connsiteX96" fmla="*/ 7586870 w 9057033"/>
            <a:gd name="connsiteY96" fmla="*/ 202924 h 414130"/>
            <a:gd name="connsiteX97" fmla="*/ 7711109 w 9057033"/>
            <a:gd name="connsiteY97" fmla="*/ 219489 h 414130"/>
            <a:gd name="connsiteX98" fmla="*/ 7785652 w 9057033"/>
            <a:gd name="connsiteY98" fmla="*/ 240195 h 414130"/>
            <a:gd name="connsiteX99" fmla="*/ 7814641 w 9057033"/>
            <a:gd name="connsiteY99" fmla="*/ 252619 h 414130"/>
            <a:gd name="connsiteX100" fmla="*/ 7864337 w 9057033"/>
            <a:gd name="connsiteY100" fmla="*/ 269184 h 414130"/>
            <a:gd name="connsiteX101" fmla="*/ 8013424 w 9057033"/>
            <a:gd name="connsiteY101" fmla="*/ 343728 h 414130"/>
            <a:gd name="connsiteX102" fmla="*/ 8133522 w 9057033"/>
            <a:gd name="connsiteY102" fmla="*/ 381000 h 414130"/>
            <a:gd name="connsiteX103" fmla="*/ 8319881 w 9057033"/>
            <a:gd name="connsiteY103" fmla="*/ 414130 h 414130"/>
            <a:gd name="connsiteX104" fmla="*/ 8435837 w 9057033"/>
            <a:gd name="connsiteY104" fmla="*/ 405847 h 414130"/>
            <a:gd name="connsiteX105" fmla="*/ 8514522 w 9057033"/>
            <a:gd name="connsiteY105" fmla="*/ 352010 h 414130"/>
            <a:gd name="connsiteX106" fmla="*/ 8580783 w 9057033"/>
            <a:gd name="connsiteY106" fmla="*/ 314739 h 414130"/>
            <a:gd name="connsiteX107" fmla="*/ 8725728 w 9057033"/>
            <a:gd name="connsiteY107" fmla="*/ 244337 h 414130"/>
            <a:gd name="connsiteX108" fmla="*/ 8783707 w 9057033"/>
            <a:gd name="connsiteY108" fmla="*/ 211206 h 414130"/>
            <a:gd name="connsiteX109" fmla="*/ 8870674 w 9057033"/>
            <a:gd name="connsiteY109" fmla="*/ 186358 h 414130"/>
            <a:gd name="connsiteX110" fmla="*/ 8928652 w 9057033"/>
            <a:gd name="connsiteY110" fmla="*/ 161510 h 414130"/>
            <a:gd name="connsiteX111" fmla="*/ 9052891 w 9057033"/>
            <a:gd name="connsiteY111" fmla="*/ 107674 h 414130"/>
            <a:gd name="connsiteX112" fmla="*/ 9057033 w 9057033"/>
            <a:gd name="connsiteY112" fmla="*/ 107674 h 4141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</a:cxnLst>
          <a:rect l="l" t="t" r="r" b="b"/>
          <a:pathLst>
            <a:path w="9057033" h="414130">
              <a:moveTo>
                <a:pt x="0" y="265043"/>
              </a:moveTo>
              <a:cubicBezTo>
                <a:pt x="30239" y="252947"/>
                <a:pt x="28472" y="255481"/>
                <a:pt x="62120" y="227771"/>
              </a:cubicBezTo>
              <a:cubicBezTo>
                <a:pt x="72669" y="219084"/>
                <a:pt x="80611" y="207531"/>
                <a:pt x="91109" y="198782"/>
              </a:cubicBezTo>
              <a:cubicBezTo>
                <a:pt x="102252" y="189496"/>
                <a:pt x="148328" y="168715"/>
                <a:pt x="153228" y="165652"/>
              </a:cubicBezTo>
              <a:cubicBezTo>
                <a:pt x="162371" y="159938"/>
                <a:pt x="168166" y="149192"/>
                <a:pt x="178076" y="144945"/>
              </a:cubicBezTo>
              <a:cubicBezTo>
                <a:pt x="197773" y="136503"/>
                <a:pt x="240196" y="128380"/>
                <a:pt x="240196" y="128380"/>
              </a:cubicBezTo>
              <a:cubicBezTo>
                <a:pt x="257632" y="102224"/>
                <a:pt x="237629" y="126988"/>
                <a:pt x="281609" y="103532"/>
              </a:cubicBezTo>
              <a:cubicBezTo>
                <a:pt x="292087" y="97944"/>
                <a:pt x="299449" y="86914"/>
                <a:pt x="310598" y="82826"/>
              </a:cubicBezTo>
              <a:cubicBezTo>
                <a:pt x="341405" y="71530"/>
                <a:pt x="374098" y="66261"/>
                <a:pt x="405848" y="57978"/>
              </a:cubicBezTo>
              <a:cubicBezTo>
                <a:pt x="409989" y="55217"/>
                <a:pt x="413594" y="51396"/>
                <a:pt x="418272" y="49695"/>
              </a:cubicBezTo>
              <a:cubicBezTo>
                <a:pt x="449974" y="38167"/>
                <a:pt x="452060" y="43360"/>
                <a:pt x="484533" y="37271"/>
              </a:cubicBezTo>
              <a:cubicBezTo>
                <a:pt x="571724" y="20923"/>
                <a:pt x="440135" y="32866"/>
                <a:pt x="600489" y="24847"/>
              </a:cubicBezTo>
              <a:cubicBezTo>
                <a:pt x="617054" y="19325"/>
                <a:pt x="632727" y="8638"/>
                <a:pt x="650185" y="8282"/>
              </a:cubicBezTo>
              <a:cubicBezTo>
                <a:pt x="765659" y="5926"/>
                <a:pt x="762714" y="7139"/>
                <a:pt x="828261" y="28989"/>
              </a:cubicBezTo>
              <a:cubicBezTo>
                <a:pt x="855870" y="51076"/>
                <a:pt x="886086" y="70250"/>
                <a:pt x="911087" y="95250"/>
              </a:cubicBezTo>
              <a:cubicBezTo>
                <a:pt x="919370" y="103532"/>
                <a:pt x="926937" y="112598"/>
                <a:pt x="935935" y="120097"/>
              </a:cubicBezTo>
              <a:cubicBezTo>
                <a:pt x="943582" y="126470"/>
                <a:pt x="953384" y="130004"/>
                <a:pt x="960783" y="136663"/>
              </a:cubicBezTo>
              <a:cubicBezTo>
                <a:pt x="967353" y="142576"/>
                <a:pt x="970446" y="151847"/>
                <a:pt x="977348" y="157369"/>
              </a:cubicBezTo>
              <a:cubicBezTo>
                <a:pt x="984579" y="163154"/>
                <a:pt x="994582" y="164522"/>
                <a:pt x="1002196" y="169793"/>
              </a:cubicBezTo>
              <a:cubicBezTo>
                <a:pt x="1012660" y="177037"/>
                <a:pt x="1020939" y="187091"/>
                <a:pt x="1031185" y="194641"/>
              </a:cubicBezTo>
              <a:cubicBezTo>
                <a:pt x="1064374" y="219096"/>
                <a:pt x="1067640" y="226324"/>
                <a:pt x="1097446" y="231913"/>
              </a:cubicBezTo>
              <a:cubicBezTo>
                <a:pt x="1113952" y="235008"/>
                <a:pt x="1147141" y="240195"/>
                <a:pt x="1147141" y="240195"/>
              </a:cubicBezTo>
              <a:lnTo>
                <a:pt x="1437033" y="236054"/>
              </a:lnTo>
              <a:cubicBezTo>
                <a:pt x="1458805" y="234517"/>
                <a:pt x="1478271" y="221702"/>
                <a:pt x="1499152" y="215347"/>
              </a:cubicBezTo>
              <a:cubicBezTo>
                <a:pt x="1596703" y="185658"/>
                <a:pt x="1435566" y="253310"/>
                <a:pt x="1648239" y="153228"/>
              </a:cubicBezTo>
              <a:cubicBezTo>
                <a:pt x="1656618" y="149285"/>
                <a:pt x="1665777" y="146489"/>
                <a:pt x="1673087" y="140804"/>
              </a:cubicBezTo>
              <a:cubicBezTo>
                <a:pt x="1685511" y="131141"/>
                <a:pt x="1695840" y="117893"/>
                <a:pt x="1710359" y="111815"/>
              </a:cubicBezTo>
              <a:cubicBezTo>
                <a:pt x="1755863" y="92767"/>
                <a:pt x="1803008" y="76960"/>
                <a:pt x="1851163" y="66260"/>
              </a:cubicBezTo>
              <a:cubicBezTo>
                <a:pt x="1898698" y="55698"/>
                <a:pt x="1876737" y="62991"/>
                <a:pt x="1917424" y="45554"/>
              </a:cubicBezTo>
              <a:cubicBezTo>
                <a:pt x="1990587" y="48315"/>
                <a:pt x="2064028" y="46895"/>
                <a:pt x="2136913" y="53837"/>
              </a:cubicBezTo>
              <a:cubicBezTo>
                <a:pt x="2160957" y="56127"/>
                <a:pt x="2204165" y="87364"/>
                <a:pt x="2223881" y="95250"/>
              </a:cubicBezTo>
              <a:cubicBezTo>
                <a:pt x="2235697" y="99977"/>
                <a:pt x="2248764" y="100617"/>
                <a:pt x="2261152" y="103532"/>
              </a:cubicBezTo>
              <a:cubicBezTo>
                <a:pt x="2272233" y="106139"/>
                <a:pt x="2283239" y="109054"/>
                <a:pt x="2294283" y="111815"/>
              </a:cubicBezTo>
              <a:cubicBezTo>
                <a:pt x="2299805" y="115956"/>
                <a:pt x="2304789" y="120934"/>
                <a:pt x="2310848" y="124239"/>
              </a:cubicBezTo>
              <a:cubicBezTo>
                <a:pt x="2334694" y="137246"/>
                <a:pt x="2346536" y="138338"/>
                <a:pt x="2372968" y="144945"/>
              </a:cubicBezTo>
              <a:cubicBezTo>
                <a:pt x="2400273" y="158598"/>
                <a:pt x="2410179" y="164995"/>
                <a:pt x="2439228" y="173934"/>
              </a:cubicBezTo>
              <a:cubicBezTo>
                <a:pt x="2445956" y="176004"/>
                <a:pt x="2453033" y="176695"/>
                <a:pt x="2459935" y="178076"/>
              </a:cubicBezTo>
              <a:cubicBezTo>
                <a:pt x="2516116" y="206167"/>
                <a:pt x="2449900" y="176504"/>
                <a:pt x="2517913" y="194641"/>
              </a:cubicBezTo>
              <a:cubicBezTo>
                <a:pt x="2548707" y="202853"/>
                <a:pt x="2577911" y="216716"/>
                <a:pt x="2609022" y="223630"/>
              </a:cubicBezTo>
              <a:cubicBezTo>
                <a:pt x="2621446" y="226391"/>
                <a:pt x="2634031" y="228507"/>
                <a:pt x="2646294" y="231913"/>
              </a:cubicBezTo>
              <a:cubicBezTo>
                <a:pt x="2658912" y="235418"/>
                <a:pt x="2670724" y="241769"/>
                <a:pt x="2683565" y="244337"/>
              </a:cubicBezTo>
              <a:cubicBezTo>
                <a:pt x="2723245" y="252272"/>
                <a:pt x="2685270" y="243524"/>
                <a:pt x="2737402" y="260902"/>
              </a:cubicBezTo>
              <a:cubicBezTo>
                <a:pt x="2768797" y="271367"/>
                <a:pt x="2781358" y="273962"/>
                <a:pt x="2811946" y="281608"/>
              </a:cubicBezTo>
              <a:cubicBezTo>
                <a:pt x="2851320" y="305233"/>
                <a:pt x="2815425" y="285484"/>
                <a:pt x="2878207" y="310597"/>
              </a:cubicBezTo>
              <a:cubicBezTo>
                <a:pt x="2890830" y="315646"/>
                <a:pt x="2902514" y="323069"/>
                <a:pt x="2915478" y="327163"/>
              </a:cubicBezTo>
              <a:cubicBezTo>
                <a:pt x="2936248" y="333722"/>
                <a:pt x="2998130" y="341153"/>
                <a:pt x="3014870" y="343728"/>
              </a:cubicBezTo>
              <a:cubicBezTo>
                <a:pt x="3060805" y="350795"/>
                <a:pt x="3062890" y="351675"/>
                <a:pt x="3105978" y="360293"/>
              </a:cubicBezTo>
              <a:cubicBezTo>
                <a:pt x="3159815" y="357532"/>
                <a:pt x="3213767" y="356487"/>
                <a:pt x="3267489" y="352010"/>
              </a:cubicBezTo>
              <a:cubicBezTo>
                <a:pt x="3283481" y="350677"/>
                <a:pt x="3413725" y="330693"/>
                <a:pt x="3433141" y="327163"/>
              </a:cubicBezTo>
              <a:cubicBezTo>
                <a:pt x="3541363" y="307486"/>
                <a:pt x="3449344" y="319962"/>
                <a:pt x="3524250" y="310597"/>
              </a:cubicBezTo>
              <a:cubicBezTo>
                <a:pt x="3547943" y="303933"/>
                <a:pt x="3677123" y="266212"/>
                <a:pt x="3723033" y="256760"/>
              </a:cubicBezTo>
              <a:cubicBezTo>
                <a:pt x="3747706" y="251680"/>
                <a:pt x="3772728" y="248478"/>
                <a:pt x="3797576" y="244337"/>
              </a:cubicBezTo>
              <a:cubicBezTo>
                <a:pt x="3845891" y="226391"/>
                <a:pt x="3896423" y="213550"/>
                <a:pt x="3942522" y="190500"/>
              </a:cubicBezTo>
              <a:cubicBezTo>
                <a:pt x="3967370" y="178076"/>
                <a:pt x="3992577" y="166347"/>
                <a:pt x="4017065" y="153228"/>
              </a:cubicBezTo>
              <a:cubicBezTo>
                <a:pt x="4031255" y="145626"/>
                <a:pt x="4043578" y="134475"/>
                <a:pt x="4058478" y="128380"/>
              </a:cubicBezTo>
              <a:cubicBezTo>
                <a:pt x="4081164" y="119099"/>
                <a:pt x="4133920" y="111665"/>
                <a:pt x="4157870" y="107674"/>
              </a:cubicBezTo>
              <a:cubicBezTo>
                <a:pt x="4357517" y="36370"/>
                <a:pt x="4100044" y="124787"/>
                <a:pt x="4261402" y="78684"/>
              </a:cubicBezTo>
              <a:cubicBezTo>
                <a:pt x="4275698" y="74599"/>
                <a:pt x="4288202" y="64859"/>
                <a:pt x="4302815" y="62119"/>
              </a:cubicBezTo>
              <a:cubicBezTo>
                <a:pt x="4332788" y="56499"/>
                <a:pt x="4363606" y="57115"/>
                <a:pt x="4393924" y="53837"/>
              </a:cubicBezTo>
              <a:cubicBezTo>
                <a:pt x="4414693" y="51592"/>
                <a:pt x="4435503" y="49358"/>
                <a:pt x="4456044" y="45554"/>
              </a:cubicBezTo>
              <a:cubicBezTo>
                <a:pt x="4592376" y="20307"/>
                <a:pt x="4394460" y="44844"/>
                <a:pt x="4584424" y="24847"/>
              </a:cubicBezTo>
              <a:cubicBezTo>
                <a:pt x="4660348" y="28988"/>
                <a:pt x="4736809" y="27352"/>
                <a:pt x="4812196" y="37271"/>
              </a:cubicBezTo>
              <a:cubicBezTo>
                <a:pt x="4845161" y="41609"/>
                <a:pt x="4924512" y="74857"/>
                <a:pt x="4957141" y="95250"/>
              </a:cubicBezTo>
              <a:cubicBezTo>
                <a:pt x="4972132" y="104620"/>
                <a:pt x="4984112" y="118185"/>
                <a:pt x="4998555" y="128380"/>
              </a:cubicBezTo>
              <a:cubicBezTo>
                <a:pt x="5007647" y="134798"/>
                <a:pt x="5018853" y="137992"/>
                <a:pt x="5027544" y="144945"/>
              </a:cubicBezTo>
              <a:cubicBezTo>
                <a:pt x="5039739" y="154702"/>
                <a:pt x="5048920" y="167791"/>
                <a:pt x="5060674" y="178076"/>
              </a:cubicBezTo>
              <a:cubicBezTo>
                <a:pt x="5071063" y="187166"/>
                <a:pt x="5083324" y="193940"/>
                <a:pt x="5093805" y="202924"/>
              </a:cubicBezTo>
              <a:cubicBezTo>
                <a:pt x="5102698" y="210547"/>
                <a:pt x="5110018" y="219856"/>
                <a:pt x="5118652" y="227771"/>
              </a:cubicBezTo>
              <a:cubicBezTo>
                <a:pt x="5126600" y="235056"/>
                <a:pt x="5135578" y="241165"/>
                <a:pt x="5143500" y="248478"/>
              </a:cubicBezTo>
              <a:cubicBezTo>
                <a:pt x="5240093" y="337641"/>
                <a:pt x="5081307" y="200275"/>
                <a:pt x="5222185" y="314739"/>
              </a:cubicBezTo>
              <a:cubicBezTo>
                <a:pt x="5247453" y="335269"/>
                <a:pt x="5231809" y="335347"/>
                <a:pt x="5271881" y="347869"/>
              </a:cubicBezTo>
              <a:cubicBezTo>
                <a:pt x="5282504" y="351188"/>
                <a:pt x="5293968" y="350630"/>
                <a:pt x="5305011" y="352010"/>
              </a:cubicBezTo>
              <a:cubicBezTo>
                <a:pt x="5317435" y="356151"/>
                <a:pt x="5329187" y="364434"/>
                <a:pt x="5342283" y="364434"/>
              </a:cubicBezTo>
              <a:cubicBezTo>
                <a:pt x="5388025" y="364434"/>
                <a:pt x="5434341" y="362147"/>
                <a:pt x="5478946" y="352010"/>
              </a:cubicBezTo>
              <a:cubicBezTo>
                <a:pt x="5499663" y="347302"/>
                <a:pt x="5562224" y="291584"/>
                <a:pt x="5574196" y="281608"/>
              </a:cubicBezTo>
              <a:cubicBezTo>
                <a:pt x="5581098" y="262282"/>
                <a:pt x="5588622" y="243167"/>
                <a:pt x="5594902" y="223630"/>
              </a:cubicBezTo>
              <a:cubicBezTo>
                <a:pt x="5606087" y="188834"/>
                <a:pt x="5611006" y="156591"/>
                <a:pt x="5628033" y="124239"/>
              </a:cubicBezTo>
              <a:cubicBezTo>
                <a:pt x="5634987" y="111026"/>
                <a:pt x="5639017" y="92513"/>
                <a:pt x="5652881" y="86967"/>
              </a:cubicBezTo>
              <a:lnTo>
                <a:pt x="5673587" y="78684"/>
              </a:lnTo>
              <a:cubicBezTo>
                <a:pt x="5705337" y="86967"/>
                <a:pt x="5738289" y="91553"/>
                <a:pt x="5768837" y="103532"/>
              </a:cubicBezTo>
              <a:cubicBezTo>
                <a:pt x="5809069" y="119309"/>
                <a:pt x="5845922" y="142629"/>
                <a:pt x="5884794" y="161510"/>
              </a:cubicBezTo>
              <a:cubicBezTo>
                <a:pt x="5894251" y="166103"/>
                <a:pt x="5904120" y="169793"/>
                <a:pt x="5913783" y="173934"/>
              </a:cubicBezTo>
              <a:cubicBezTo>
                <a:pt x="5926620" y="186771"/>
                <a:pt x="5935731" y="195132"/>
                <a:pt x="5946913" y="211206"/>
              </a:cubicBezTo>
              <a:cubicBezTo>
                <a:pt x="5959260" y="228955"/>
                <a:pt x="5993070" y="285467"/>
                <a:pt x="6013174" y="310597"/>
              </a:cubicBezTo>
              <a:cubicBezTo>
                <a:pt x="6016833" y="315170"/>
                <a:pt x="6021221" y="319130"/>
                <a:pt x="6025598" y="323021"/>
              </a:cubicBezTo>
              <a:cubicBezTo>
                <a:pt x="6048762" y="343611"/>
                <a:pt x="6053575" y="345963"/>
                <a:pt x="6079435" y="364434"/>
              </a:cubicBezTo>
              <a:lnTo>
                <a:pt x="6249228" y="356152"/>
              </a:lnTo>
              <a:cubicBezTo>
                <a:pt x="6278010" y="348443"/>
                <a:pt x="6327656" y="276135"/>
                <a:pt x="6356902" y="260902"/>
              </a:cubicBezTo>
              <a:lnTo>
                <a:pt x="6555685" y="157369"/>
              </a:lnTo>
              <a:cubicBezTo>
                <a:pt x="6595967" y="135638"/>
                <a:pt x="6745656" y="43973"/>
                <a:pt x="6791739" y="33130"/>
              </a:cubicBezTo>
              <a:cubicBezTo>
                <a:pt x="6889548" y="10116"/>
                <a:pt x="6838501" y="21293"/>
                <a:pt x="6944968" y="0"/>
              </a:cubicBezTo>
              <a:cubicBezTo>
                <a:pt x="7105281" y="22901"/>
                <a:pt x="7091940" y="7445"/>
                <a:pt x="7214152" y="62119"/>
              </a:cubicBezTo>
              <a:cubicBezTo>
                <a:pt x="7235574" y="71702"/>
                <a:pt x="7255945" y="83523"/>
                <a:pt x="7276272" y="95250"/>
              </a:cubicBezTo>
              <a:cubicBezTo>
                <a:pt x="7291862" y="104244"/>
                <a:pt x="7305427" y="116821"/>
                <a:pt x="7321826" y="124239"/>
              </a:cubicBezTo>
              <a:cubicBezTo>
                <a:pt x="7363635" y="143152"/>
                <a:pt x="7405105" y="165477"/>
                <a:pt x="7450207" y="173934"/>
              </a:cubicBezTo>
              <a:cubicBezTo>
                <a:pt x="7472294" y="178075"/>
                <a:pt x="7494485" y="181695"/>
                <a:pt x="7516468" y="186358"/>
              </a:cubicBezTo>
              <a:cubicBezTo>
                <a:pt x="7540051" y="191361"/>
                <a:pt x="7563129" y="198734"/>
                <a:pt x="7586870" y="202924"/>
              </a:cubicBezTo>
              <a:cubicBezTo>
                <a:pt x="7634253" y="211286"/>
                <a:pt x="7665462" y="209182"/>
                <a:pt x="7711109" y="219489"/>
              </a:cubicBezTo>
              <a:cubicBezTo>
                <a:pt x="7736264" y="225169"/>
                <a:pt x="7761090" y="232335"/>
                <a:pt x="7785652" y="240195"/>
              </a:cubicBezTo>
              <a:cubicBezTo>
                <a:pt x="7795665" y="243399"/>
                <a:pt x="7804776" y="248985"/>
                <a:pt x="7814641" y="252619"/>
              </a:cubicBezTo>
              <a:cubicBezTo>
                <a:pt x="7831026" y="258655"/>
                <a:pt x="7848423" y="261997"/>
                <a:pt x="7864337" y="269184"/>
              </a:cubicBezTo>
              <a:cubicBezTo>
                <a:pt x="7893687" y="282439"/>
                <a:pt x="7979459" y="333187"/>
                <a:pt x="8013424" y="343728"/>
              </a:cubicBezTo>
              <a:cubicBezTo>
                <a:pt x="8053457" y="356152"/>
                <a:pt x="8092898" y="370672"/>
                <a:pt x="8133522" y="381000"/>
              </a:cubicBezTo>
              <a:cubicBezTo>
                <a:pt x="8213314" y="401286"/>
                <a:pt x="8248016" y="404548"/>
                <a:pt x="8319881" y="414130"/>
              </a:cubicBezTo>
              <a:cubicBezTo>
                <a:pt x="8358533" y="411369"/>
                <a:pt x="8398921" y="417629"/>
                <a:pt x="8435837" y="405847"/>
              </a:cubicBezTo>
              <a:cubicBezTo>
                <a:pt x="8466113" y="396185"/>
                <a:pt x="8486097" y="366222"/>
                <a:pt x="8514522" y="352010"/>
              </a:cubicBezTo>
              <a:cubicBezTo>
                <a:pt x="8597175" y="310683"/>
                <a:pt x="8497232" y="361963"/>
                <a:pt x="8580783" y="314739"/>
              </a:cubicBezTo>
              <a:cubicBezTo>
                <a:pt x="8688148" y="254054"/>
                <a:pt x="8597592" y="308404"/>
                <a:pt x="8725728" y="244337"/>
              </a:cubicBezTo>
              <a:cubicBezTo>
                <a:pt x="8745637" y="234382"/>
                <a:pt x="8762304" y="217321"/>
                <a:pt x="8783707" y="211206"/>
              </a:cubicBezTo>
              <a:cubicBezTo>
                <a:pt x="8812696" y="202923"/>
                <a:pt x="8842261" y="196440"/>
                <a:pt x="8870674" y="186358"/>
              </a:cubicBezTo>
              <a:cubicBezTo>
                <a:pt x="8981592" y="147000"/>
                <a:pt x="8873360" y="175336"/>
                <a:pt x="8928652" y="161510"/>
              </a:cubicBezTo>
              <a:cubicBezTo>
                <a:pt x="8994467" y="119629"/>
                <a:pt x="8961544" y="135077"/>
                <a:pt x="9052891" y="107674"/>
              </a:cubicBezTo>
              <a:cubicBezTo>
                <a:pt x="9054213" y="107277"/>
                <a:pt x="9055652" y="107674"/>
                <a:pt x="9057033" y="107674"/>
              </a:cubicBezTo>
            </a:path>
          </a:pathLst>
        </a:custGeom>
        <a:noFill/>
        <a:ln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2%20-%20SKS\SKS%202012%20Neu-Entwicklung\SKS%20euregon%20Pr&#228;sentationsversion%202011-11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2%20-%20SKS\SKS%202012%20Neu-Entwicklung\SAR%202007%20fuer%20Frau%20Hostenka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TOPs"/>
      <sheetName val="Kuchen"/>
      <sheetName val="Uebersicht"/>
      <sheetName val="Graf 1"/>
      <sheetName val="Graf 2"/>
      <sheetName val="PEP"/>
      <sheetName val="SGB V"/>
      <sheetName val="SGB XI"/>
      <sheetName val="SGB XI+++"/>
      <sheetName val="HW"/>
      <sheetName val="Kalk B"/>
      <sheetName val="Kalk C"/>
      <sheetName val="Kalk D"/>
      <sheetName val="Kalk A"/>
      <sheetName val="Kost"/>
      <sheetName val="Inv"/>
      <sheetName val="Fahrt"/>
      <sheetName val="RUECK"/>
      <sheetName val="DBR"/>
      <sheetName val="Basis"/>
      <sheetName val="Zielw"/>
      <sheetName val="10-1"/>
      <sheetName val="11-1"/>
      <sheetName val="12-1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alle 12"/>
      <sheetName val="01+1"/>
      <sheetName val="02+1"/>
      <sheetName val="03+1"/>
      <sheetName val="Lizenz"/>
      <sheetName val="Modul3"/>
      <sheetName val="Modul1"/>
      <sheetName val="Modul2"/>
      <sheetName val="Modul4"/>
      <sheetName val="Modul5"/>
      <sheetName val="Modul6"/>
      <sheetName val="Graf_1"/>
      <sheetName val="Graf_2"/>
      <sheetName val="SGB_V"/>
      <sheetName val="SGB_XI"/>
      <sheetName val="SGB_XI+++"/>
      <sheetName val="Kalk_B"/>
      <sheetName val="Kalk_C"/>
      <sheetName val="Kalk_D"/>
      <sheetName val="Kalk_A"/>
      <sheetName val="alle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4">
          <cell r="I24">
            <v>0</v>
          </cell>
          <cell r="J24">
            <v>0</v>
          </cell>
        </row>
        <row r="25">
          <cell r="I25" t="str">
            <v>- - -</v>
          </cell>
          <cell r="J25" t="str">
            <v>- - -</v>
          </cell>
        </row>
        <row r="27">
          <cell r="I27" t="str">
            <v/>
          </cell>
          <cell r="J27" t="str">
            <v/>
          </cell>
        </row>
        <row r="29">
          <cell r="I29" t="str">
            <v/>
          </cell>
          <cell r="J29" t="str">
            <v/>
          </cell>
        </row>
        <row r="33">
          <cell r="I33" t="str">
            <v/>
          </cell>
          <cell r="J33" t="str">
            <v/>
          </cell>
        </row>
        <row r="36">
          <cell r="I36">
            <v>0</v>
          </cell>
          <cell r="J36">
            <v>0</v>
          </cell>
        </row>
        <row r="37">
          <cell r="J37" t="str">
            <v>XXX</v>
          </cell>
          <cell r="L37" t="str">
            <v>XXX</v>
          </cell>
        </row>
      </sheetData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Start"/>
      <sheetName val="PLAN"/>
      <sheetName val="K+Jahr"/>
      <sheetName val="Feb"/>
      <sheetName val="Mär"/>
      <sheetName val="Apr"/>
      <sheetName val="Mai"/>
      <sheetName val="Jun"/>
      <sheetName val="Jul"/>
      <sheetName val="Aug"/>
      <sheetName val="Sep"/>
      <sheetName val="Okt"/>
      <sheetName val="Nov"/>
      <sheetName val="Dez"/>
      <sheetName val="alle 12"/>
      <sheetName val="Graf 1"/>
      <sheetName val="Graf ÜM"/>
      <sheetName val="Graf 2"/>
      <sheetName val="Graf Jahr"/>
      <sheetName val="Kalk B"/>
      <sheetName val="Kalk C"/>
      <sheetName val="Kalk D"/>
      <sheetName val="PEP"/>
      <sheetName val="Plausi"/>
      <sheetName val="SGB XI"/>
      <sheetName val="Invest"/>
      <sheetName val="SGB V"/>
      <sheetName val="Kost"/>
      <sheetName val="Fahrt"/>
      <sheetName val="Deck IST"/>
      <sheetName val="Ausw"/>
      <sheetName val="Modul3"/>
      <sheetName val="Modul1"/>
      <sheetName val="Modul2"/>
      <sheetName val="Modul4"/>
      <sheetName val="Modul5"/>
      <sheetName val="Modul6"/>
      <sheetName val="alle_12"/>
      <sheetName val="Graf_1"/>
      <sheetName val="Graf_ÜM"/>
      <sheetName val="Graf_2"/>
      <sheetName val="Graf_Jahr"/>
      <sheetName val="Kalk_B"/>
      <sheetName val="Kalk_C"/>
      <sheetName val="Kalk_D"/>
      <sheetName val="SGB_XI"/>
      <sheetName val="SGB_V"/>
      <sheetName val="Deck_IST"/>
    </sheetNames>
    <sheetDataSet>
      <sheetData sheetId="0">
        <row r="20">
          <cell r="J20">
            <v>0</v>
          </cell>
        </row>
        <row r="21">
          <cell r="I21">
            <v>0</v>
          </cell>
          <cell r="J21">
            <v>0</v>
          </cell>
        </row>
        <row r="23">
          <cell r="I23">
            <v>0</v>
          </cell>
          <cell r="J23">
            <v>0</v>
          </cell>
        </row>
        <row r="30">
          <cell r="K30" t="str">
            <v>Leitung. inkl. Erstbesuche</v>
          </cell>
        </row>
        <row r="32">
          <cell r="K32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6">
          <cell r="L46">
            <v>0</v>
          </cell>
        </row>
        <row r="47">
          <cell r="L47">
            <v>0</v>
          </cell>
        </row>
        <row r="49">
          <cell r="L49">
            <v>0</v>
          </cell>
        </row>
        <row r="70">
          <cell r="I70">
            <v>5565</v>
          </cell>
        </row>
        <row r="71">
          <cell r="I71">
            <v>0</v>
          </cell>
        </row>
        <row r="72">
          <cell r="I72">
            <v>34</v>
          </cell>
        </row>
        <row r="73">
          <cell r="I73">
            <v>-34</v>
          </cell>
        </row>
        <row r="74">
          <cell r="I74">
            <v>4</v>
          </cell>
        </row>
        <row r="95">
          <cell r="J95">
            <v>0</v>
          </cell>
        </row>
        <row r="101">
          <cell r="J101">
            <v>0</v>
          </cell>
        </row>
        <row r="102">
          <cell r="J102">
            <v>0</v>
          </cell>
        </row>
        <row r="109">
          <cell r="J10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fitToPage="1"/>
  </sheetPr>
  <dimension ref="A1:X50"/>
  <sheetViews>
    <sheetView workbookViewId="0"/>
  </sheetViews>
  <sheetFormatPr baseColWidth="10" defaultColWidth="9.796875" defaultRowHeight="12.75"/>
  <cols>
    <col min="1" max="1" width="2.796875" style="28" customWidth="1"/>
    <col min="2" max="9" width="11.796875" style="28" customWidth="1"/>
    <col min="10" max="12" width="2.796875" style="28" customWidth="1"/>
    <col min="13" max="23" width="9.796875" style="28"/>
    <col min="24" max="24" width="2.796875" style="28" customWidth="1"/>
    <col min="25" max="16384" width="9.796875" style="28"/>
  </cols>
  <sheetData>
    <row r="1" spans="1:24" ht="8.1" customHeight="1" thickTop="1">
      <c r="A1" s="25"/>
      <c r="B1" s="26"/>
      <c r="C1" s="26"/>
      <c r="D1" s="26"/>
      <c r="E1" s="26"/>
      <c r="F1" s="26"/>
      <c r="G1" s="26"/>
      <c r="H1" s="26"/>
      <c r="I1" s="26"/>
      <c r="J1" s="27"/>
      <c r="L1" s="29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1:24" ht="16.899999999999999">
      <c r="A2" s="32"/>
      <c r="B2" s="33" t="s">
        <v>29</v>
      </c>
      <c r="C2" s="34"/>
      <c r="D2" s="34"/>
      <c r="E2" s="34"/>
      <c r="F2" s="34"/>
      <c r="G2" s="34"/>
      <c r="H2" s="34"/>
      <c r="I2" s="34"/>
      <c r="J2" s="35"/>
      <c r="L2" s="36"/>
      <c r="M2" s="37" t="s">
        <v>30</v>
      </c>
      <c r="N2" s="38"/>
      <c r="O2" s="38"/>
      <c r="P2" s="38"/>
      <c r="Q2" s="38"/>
      <c r="R2" s="38"/>
      <c r="S2" s="38"/>
      <c r="T2" s="38"/>
      <c r="U2" s="38"/>
      <c r="V2" s="38"/>
      <c r="W2" s="39"/>
      <c r="X2" s="40"/>
    </row>
    <row r="3" spans="1:24" ht="17.649999999999999">
      <c r="A3" s="32"/>
      <c r="B3" s="41" t="s">
        <v>69</v>
      </c>
      <c r="C3" s="34"/>
      <c r="D3" s="34"/>
      <c r="E3" s="34"/>
      <c r="F3" s="34"/>
      <c r="G3" s="34"/>
      <c r="H3" s="34"/>
      <c r="I3" s="34"/>
      <c r="J3" s="35"/>
      <c r="L3" s="36"/>
      <c r="M3" s="42" t="str">
        <f>B3</f>
        <v xml:space="preserve">Berechnung der Personalstruktur eines ambulanten </v>
      </c>
      <c r="N3" s="38"/>
      <c r="O3" s="38"/>
      <c r="P3" s="38"/>
      <c r="Q3" s="38"/>
      <c r="R3" s="38"/>
      <c r="S3" s="38"/>
      <c r="T3" s="38"/>
      <c r="U3" s="38"/>
      <c r="V3" s="38"/>
      <c r="W3" s="39"/>
      <c r="X3" s="40"/>
    </row>
    <row r="4" spans="1:24" ht="15" customHeight="1">
      <c r="A4" s="32"/>
      <c r="B4" s="41" t="s">
        <v>70</v>
      </c>
      <c r="C4" s="34"/>
      <c r="D4" s="34"/>
      <c r="E4" s="34"/>
      <c r="F4" s="34"/>
      <c r="G4" s="34"/>
      <c r="H4" s="34"/>
      <c r="I4" s="34"/>
      <c r="J4" s="35"/>
      <c r="L4" s="36"/>
      <c r="M4" s="42" t="str">
        <f>B4</f>
        <v>Pflegedienstes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40"/>
    </row>
    <row r="5" spans="1:24" ht="15" customHeight="1">
      <c r="A5" s="32"/>
      <c r="B5" s="43"/>
      <c r="C5" s="34"/>
      <c r="D5" s="34"/>
      <c r="E5" s="34"/>
      <c r="F5" s="34"/>
      <c r="G5" s="34"/>
      <c r="H5" s="34"/>
      <c r="I5" s="34"/>
      <c r="J5" s="35"/>
      <c r="L5" s="3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40"/>
    </row>
    <row r="6" spans="1:24" ht="15" customHeight="1">
      <c r="A6" s="32"/>
      <c r="B6" s="43"/>
      <c r="C6" s="34"/>
      <c r="D6" s="34"/>
      <c r="E6" s="34"/>
      <c r="F6" s="34"/>
      <c r="G6" s="34"/>
      <c r="H6" s="34"/>
      <c r="I6" s="34"/>
      <c r="J6" s="35"/>
      <c r="L6" s="3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</row>
    <row r="7" spans="1:24" s="48" customFormat="1" ht="15" customHeight="1">
      <c r="A7" s="44"/>
      <c r="B7" s="45" t="s">
        <v>87</v>
      </c>
      <c r="C7" s="46"/>
      <c r="D7" s="46"/>
      <c r="E7" s="46"/>
      <c r="F7" s="46"/>
      <c r="G7" s="46"/>
      <c r="H7" s="46"/>
      <c r="I7" s="180">
        <v>2023</v>
      </c>
      <c r="J7" s="47"/>
      <c r="L7" s="49"/>
      <c r="M7" s="182" t="s">
        <v>31</v>
      </c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50"/>
    </row>
    <row r="8" spans="1:24" s="48" customFormat="1" ht="15" customHeight="1">
      <c r="A8" s="44"/>
      <c r="B8" s="45" t="s">
        <v>32</v>
      </c>
      <c r="C8" s="46"/>
      <c r="D8" s="46"/>
      <c r="E8" s="46"/>
      <c r="F8" s="46"/>
      <c r="G8" s="46"/>
      <c r="H8" s="46"/>
      <c r="I8" s="181"/>
      <c r="J8" s="47"/>
      <c r="L8" s="49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50"/>
    </row>
    <row r="9" spans="1:24" s="48" customFormat="1" ht="15" customHeight="1">
      <c r="A9" s="44"/>
      <c r="B9" s="45" t="s">
        <v>67</v>
      </c>
      <c r="C9" s="46"/>
      <c r="D9" s="46"/>
      <c r="E9" s="46"/>
      <c r="F9" s="46"/>
      <c r="G9" s="46"/>
      <c r="H9" s="46"/>
      <c r="I9" s="46"/>
      <c r="J9" s="47"/>
      <c r="L9" s="49"/>
      <c r="M9" s="51" t="s">
        <v>33</v>
      </c>
      <c r="N9" s="52"/>
      <c r="O9" s="52"/>
      <c r="P9" s="52"/>
      <c r="Q9" s="52"/>
      <c r="R9" s="52"/>
      <c r="S9" s="52"/>
      <c r="T9" s="52"/>
      <c r="U9" s="52"/>
      <c r="V9" s="52"/>
      <c r="W9" s="52"/>
      <c r="X9" s="50"/>
    </row>
    <row r="10" spans="1:24" s="48" customFormat="1" ht="15" customHeight="1">
      <c r="A10" s="44"/>
      <c r="B10" s="53" t="s">
        <v>68</v>
      </c>
      <c r="C10" s="46"/>
      <c r="D10" s="46"/>
      <c r="E10" s="46"/>
      <c r="F10" s="46"/>
      <c r="G10" s="46"/>
      <c r="H10" s="46"/>
      <c r="I10" s="46"/>
      <c r="J10" s="47"/>
      <c r="L10" s="49"/>
      <c r="M10" s="45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0"/>
    </row>
    <row r="11" spans="1:24" s="48" customFormat="1" ht="15" customHeight="1">
      <c r="A11" s="44"/>
      <c r="B11" s="53" t="s">
        <v>71</v>
      </c>
      <c r="C11" s="46"/>
      <c r="D11" s="46"/>
      <c r="E11" s="46"/>
      <c r="F11" s="46"/>
      <c r="G11" s="46"/>
      <c r="H11" s="46"/>
      <c r="I11" s="46"/>
      <c r="J11" s="47"/>
      <c r="L11" s="49"/>
      <c r="M11" s="45" t="s">
        <v>35</v>
      </c>
      <c r="N11" s="54"/>
      <c r="O11" s="54"/>
      <c r="P11" s="54"/>
      <c r="Q11" s="54"/>
      <c r="R11" s="54"/>
      <c r="S11" s="54"/>
      <c r="T11" s="54"/>
      <c r="U11" s="54"/>
      <c r="V11" s="54"/>
      <c r="W11" s="52"/>
      <c r="X11" s="50"/>
    </row>
    <row r="12" spans="1:24" s="48" customFormat="1" ht="15" customHeight="1">
      <c r="A12" s="44"/>
      <c r="B12" s="45" t="s">
        <v>34</v>
      </c>
      <c r="C12" s="46"/>
      <c r="D12" s="46"/>
      <c r="E12" s="46"/>
      <c r="F12" s="46"/>
      <c r="G12" s="46"/>
      <c r="H12" s="46"/>
      <c r="I12" s="46"/>
      <c r="J12" s="47"/>
      <c r="L12" s="49"/>
      <c r="M12" s="45" t="s">
        <v>37</v>
      </c>
      <c r="N12" s="55"/>
      <c r="O12" s="55"/>
      <c r="P12" s="55"/>
      <c r="Q12" s="55"/>
      <c r="R12" s="55"/>
      <c r="S12" s="55"/>
      <c r="T12" s="55"/>
      <c r="U12" s="55"/>
      <c r="V12" s="55"/>
      <c r="W12" s="52"/>
      <c r="X12" s="50"/>
    </row>
    <row r="13" spans="1:24" s="48" customFormat="1" ht="15" customHeight="1">
      <c r="A13" s="44"/>
      <c r="B13" s="45" t="s">
        <v>36</v>
      </c>
      <c r="C13" s="46"/>
      <c r="D13" s="46"/>
      <c r="E13" s="46"/>
      <c r="F13" s="46"/>
      <c r="G13" s="46"/>
      <c r="H13" s="46"/>
      <c r="I13" s="46"/>
      <c r="J13" s="47"/>
      <c r="L13" s="49"/>
      <c r="M13" s="45" t="s">
        <v>39</v>
      </c>
      <c r="N13" s="55"/>
      <c r="O13" s="55"/>
      <c r="P13" s="55"/>
      <c r="Q13" s="55"/>
      <c r="R13" s="55"/>
      <c r="S13" s="55"/>
      <c r="T13" s="55"/>
      <c r="U13" s="55"/>
      <c r="V13" s="55"/>
      <c r="W13" s="52"/>
      <c r="X13" s="50"/>
    </row>
    <row r="14" spans="1:24" s="48" customFormat="1" ht="15" customHeight="1">
      <c r="A14" s="44"/>
      <c r="B14" s="56" t="s">
        <v>88</v>
      </c>
      <c r="C14" s="46"/>
      <c r="D14" s="46"/>
      <c r="E14" s="46"/>
      <c r="F14" s="46"/>
      <c r="G14" s="46"/>
      <c r="H14" s="46"/>
      <c r="I14" s="46"/>
      <c r="J14" s="47"/>
      <c r="L14" s="49"/>
      <c r="M14" s="45"/>
      <c r="N14" s="55"/>
      <c r="O14" s="55"/>
      <c r="P14" s="55"/>
      <c r="Q14" s="55"/>
      <c r="R14" s="55"/>
      <c r="S14" s="55"/>
      <c r="T14" s="55"/>
      <c r="U14" s="55"/>
      <c r="V14" s="55"/>
      <c r="W14" s="52"/>
      <c r="X14" s="50"/>
    </row>
    <row r="15" spans="1:24" s="48" customFormat="1" ht="15" customHeight="1">
      <c r="A15" s="44"/>
      <c r="B15" s="56" t="s">
        <v>38</v>
      </c>
      <c r="C15" s="46"/>
      <c r="D15" s="46"/>
      <c r="E15" s="46"/>
      <c r="F15" s="46"/>
      <c r="G15" s="46"/>
      <c r="H15" s="46"/>
      <c r="I15" s="46"/>
      <c r="J15" s="47"/>
      <c r="L15" s="49"/>
      <c r="M15" s="45" t="s">
        <v>40</v>
      </c>
      <c r="N15" s="55"/>
      <c r="O15" s="55"/>
      <c r="P15" s="55"/>
      <c r="Q15" s="55"/>
      <c r="R15" s="55"/>
      <c r="S15" s="55"/>
      <c r="T15" s="55"/>
      <c r="U15" s="55"/>
      <c r="V15" s="55"/>
      <c r="W15" s="52"/>
      <c r="X15" s="50"/>
    </row>
    <row r="16" spans="1:24" s="48" customFormat="1" ht="15" customHeight="1">
      <c r="A16" s="44"/>
      <c r="B16" s="56" t="s">
        <v>89</v>
      </c>
      <c r="C16" s="46"/>
      <c r="D16" s="46"/>
      <c r="E16" s="46"/>
      <c r="F16" s="46"/>
      <c r="G16" s="46"/>
      <c r="H16" s="46"/>
      <c r="I16" s="46"/>
      <c r="J16" s="47"/>
      <c r="L16" s="49"/>
      <c r="M16" s="45" t="s">
        <v>42</v>
      </c>
      <c r="N16" s="54"/>
      <c r="O16" s="54"/>
      <c r="P16" s="54"/>
      <c r="Q16" s="54"/>
      <c r="R16" s="54"/>
      <c r="S16" s="54"/>
      <c r="T16" s="54"/>
      <c r="U16" s="54"/>
      <c r="V16" s="54"/>
      <c r="W16" s="52"/>
      <c r="X16" s="50"/>
    </row>
    <row r="17" spans="1:24" s="48" customFormat="1" ht="15" customHeight="1">
      <c r="A17" s="44"/>
      <c r="B17" s="56" t="s">
        <v>41</v>
      </c>
      <c r="C17" s="46"/>
      <c r="D17" s="46"/>
      <c r="E17" s="46"/>
      <c r="F17" s="46"/>
      <c r="G17" s="46"/>
      <c r="H17" s="46"/>
      <c r="I17" s="46"/>
      <c r="J17" s="47"/>
      <c r="L17" s="49"/>
      <c r="M17" s="45" t="s">
        <v>44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0"/>
    </row>
    <row r="18" spans="1:24" s="48" customFormat="1" ht="15" customHeight="1">
      <c r="A18" s="44"/>
      <c r="B18" s="45" t="s">
        <v>43</v>
      </c>
      <c r="C18" s="46"/>
      <c r="D18" s="46"/>
      <c r="E18" s="46"/>
      <c r="F18" s="46"/>
      <c r="G18" s="46"/>
      <c r="H18" s="46"/>
      <c r="I18" s="46"/>
      <c r="J18" s="47"/>
      <c r="L18" s="49"/>
      <c r="M18" s="45" t="s">
        <v>46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0"/>
    </row>
    <row r="19" spans="1:24" s="48" customFormat="1" ht="15" customHeight="1">
      <c r="A19" s="44"/>
      <c r="B19" s="45" t="s">
        <v>45</v>
      </c>
      <c r="C19" s="46"/>
      <c r="D19" s="46"/>
      <c r="E19" s="46"/>
      <c r="F19" s="46"/>
      <c r="G19" s="46"/>
      <c r="H19" s="46"/>
      <c r="I19" s="46"/>
      <c r="J19" s="47"/>
      <c r="L19" s="49"/>
      <c r="M19" s="45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0"/>
    </row>
    <row r="20" spans="1:24" s="48" customFormat="1" ht="15" customHeight="1">
      <c r="A20" s="44"/>
      <c r="B20" s="45" t="s">
        <v>47</v>
      </c>
      <c r="C20" s="46"/>
      <c r="D20" s="46"/>
      <c r="E20" s="46"/>
      <c r="F20" s="46"/>
      <c r="G20" s="46"/>
      <c r="H20" s="46"/>
      <c r="I20" s="46"/>
      <c r="J20" s="47"/>
      <c r="L20" s="49"/>
      <c r="M20" s="4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0"/>
    </row>
    <row r="21" spans="1:24" s="48" customFormat="1" ht="15" customHeight="1">
      <c r="A21" s="44"/>
      <c r="B21" s="45" t="s">
        <v>48</v>
      </c>
      <c r="C21" s="46"/>
      <c r="D21" s="46"/>
      <c r="E21" s="46"/>
      <c r="F21" s="46"/>
      <c r="G21" s="46"/>
      <c r="H21" s="46"/>
      <c r="I21" s="46"/>
      <c r="J21" s="47"/>
      <c r="L21" s="49"/>
      <c r="M21" s="52" t="str">
        <f>B44</f>
        <v xml:space="preserve">© 1995 - 2024 Thomas Sießegger 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0"/>
    </row>
    <row r="22" spans="1:24" s="48" customFormat="1" ht="15" customHeight="1">
      <c r="A22" s="44"/>
      <c r="B22" s="45" t="s">
        <v>49</v>
      </c>
      <c r="C22" s="46"/>
      <c r="D22" s="46"/>
      <c r="E22" s="46"/>
      <c r="F22" s="46"/>
      <c r="G22" s="46"/>
      <c r="H22" s="46"/>
      <c r="I22" s="46"/>
      <c r="J22" s="47"/>
      <c r="L22" s="49"/>
      <c r="M22" s="52" t="str">
        <f>B45</f>
        <v>Ottenser Hauptstraße 14, 22765 Hamburg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0"/>
    </row>
    <row r="23" spans="1:24" s="48" customFormat="1" ht="15" customHeight="1">
      <c r="A23" s="44"/>
      <c r="B23" s="45"/>
      <c r="C23" s="46"/>
      <c r="D23" s="46"/>
      <c r="E23" s="46"/>
      <c r="F23" s="46"/>
      <c r="G23" s="46"/>
      <c r="H23" s="46"/>
      <c r="I23" s="46"/>
      <c r="J23" s="47"/>
      <c r="L23" s="49"/>
      <c r="M23" s="52" t="str">
        <f>B46</f>
        <v xml:space="preserve">E-Mail: pdl-management@siessegger.de 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0"/>
    </row>
    <row r="24" spans="1:24" s="48" customFormat="1" ht="15" customHeight="1" thickBot="1">
      <c r="A24" s="44"/>
      <c r="B24" s="53" t="s">
        <v>50</v>
      </c>
      <c r="C24" s="46"/>
      <c r="D24" s="46"/>
      <c r="E24" s="46"/>
      <c r="F24" s="46"/>
      <c r="G24" s="46"/>
      <c r="H24" s="46"/>
      <c r="I24" s="46"/>
      <c r="J24" s="47"/>
      <c r="L24" s="57"/>
      <c r="M24" s="58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60"/>
    </row>
    <row r="25" spans="1:24" s="48" customFormat="1" ht="15" customHeight="1" thickTop="1">
      <c r="A25" s="44"/>
      <c r="B25" s="45" t="s">
        <v>51</v>
      </c>
      <c r="C25" s="46"/>
      <c r="D25" s="46"/>
      <c r="E25" s="46"/>
      <c r="F25" s="46"/>
      <c r="G25" s="46"/>
      <c r="H25" s="46"/>
      <c r="I25" s="46"/>
      <c r="J25" s="47"/>
    </row>
    <row r="26" spans="1:24" s="48" customFormat="1" ht="15" customHeight="1">
      <c r="A26" s="44"/>
      <c r="B26" s="53" t="s">
        <v>52</v>
      </c>
      <c r="C26" s="46"/>
      <c r="D26" s="46"/>
      <c r="E26" s="46"/>
      <c r="F26" s="46"/>
      <c r="G26" s="46"/>
      <c r="H26" s="46"/>
      <c r="I26" s="46"/>
      <c r="J26" s="47"/>
    </row>
    <row r="27" spans="1:24" s="48" customFormat="1" ht="15" customHeight="1">
      <c r="A27" s="44"/>
      <c r="B27" s="53"/>
      <c r="C27" s="46"/>
      <c r="D27" s="46"/>
      <c r="E27" s="46"/>
      <c r="F27" s="46"/>
      <c r="G27" s="46"/>
      <c r="H27" s="46"/>
      <c r="I27" s="46"/>
      <c r="J27" s="47"/>
    </row>
    <row r="28" spans="1:24" s="48" customFormat="1" ht="15" customHeight="1">
      <c r="A28" s="44"/>
      <c r="B28" s="61" t="s">
        <v>53</v>
      </c>
      <c r="C28" s="46"/>
      <c r="D28" s="46"/>
      <c r="E28" s="46"/>
      <c r="F28" s="46"/>
      <c r="G28" s="46"/>
      <c r="H28" s="46"/>
      <c r="I28" s="46"/>
      <c r="J28" s="47"/>
    </row>
    <row r="29" spans="1:24" s="48" customFormat="1" ht="15" customHeight="1">
      <c r="A29" s="44"/>
      <c r="B29" s="62" t="s">
        <v>54</v>
      </c>
      <c r="C29" s="46"/>
      <c r="D29" s="46"/>
      <c r="E29" s="46"/>
      <c r="F29" s="46"/>
      <c r="G29" s="46"/>
      <c r="H29" s="46"/>
      <c r="I29" s="46"/>
      <c r="J29" s="47"/>
    </row>
    <row r="30" spans="1:24" s="48" customFormat="1" ht="15" customHeight="1">
      <c r="A30" s="44"/>
      <c r="B30" s="62" t="s">
        <v>55</v>
      </c>
      <c r="C30" s="46"/>
      <c r="D30" s="46"/>
      <c r="E30" s="46"/>
      <c r="F30" s="46"/>
      <c r="G30" s="46"/>
      <c r="H30" s="46"/>
      <c r="I30" s="46"/>
      <c r="J30" s="47"/>
    </row>
    <row r="31" spans="1:24" s="48" customFormat="1" ht="15" customHeight="1">
      <c r="A31" s="44"/>
      <c r="B31" s="62" t="s">
        <v>56</v>
      </c>
      <c r="C31" s="46"/>
      <c r="D31" s="46"/>
      <c r="E31" s="46"/>
      <c r="F31" s="46"/>
      <c r="G31" s="46"/>
      <c r="H31" s="46"/>
      <c r="I31" s="46"/>
      <c r="J31" s="47"/>
    </row>
    <row r="32" spans="1:24" s="48" customFormat="1" ht="15" customHeight="1">
      <c r="A32" s="44"/>
      <c r="B32" s="62" t="s">
        <v>57</v>
      </c>
      <c r="C32" s="46"/>
      <c r="D32" s="46"/>
      <c r="E32" s="46"/>
      <c r="F32" s="46"/>
      <c r="G32" s="46"/>
      <c r="H32" s="46"/>
      <c r="I32" s="46"/>
      <c r="J32" s="47"/>
    </row>
    <row r="33" spans="1:10" s="48" customFormat="1" ht="15" customHeight="1">
      <c r="A33" s="44"/>
      <c r="B33" s="62" t="s">
        <v>58</v>
      </c>
      <c r="C33" s="46"/>
      <c r="D33" s="46"/>
      <c r="E33" s="46"/>
      <c r="F33" s="46"/>
      <c r="G33" s="46"/>
      <c r="H33" s="46"/>
      <c r="I33" s="46"/>
      <c r="J33" s="47"/>
    </row>
    <row r="34" spans="1:10" s="48" customFormat="1" ht="15" customHeight="1">
      <c r="A34" s="44"/>
      <c r="B34" s="62" t="s">
        <v>59</v>
      </c>
      <c r="C34" s="46"/>
      <c r="D34" s="46"/>
      <c r="E34" s="46"/>
      <c r="F34" s="46"/>
      <c r="G34" s="46"/>
      <c r="H34" s="46"/>
      <c r="I34" s="46"/>
      <c r="J34" s="47"/>
    </row>
    <row r="35" spans="1:10" s="48" customFormat="1" ht="15" customHeight="1">
      <c r="A35" s="44"/>
      <c r="B35" s="62"/>
      <c r="C35" s="46"/>
      <c r="D35" s="46"/>
      <c r="E35" s="46"/>
      <c r="F35" s="46"/>
      <c r="G35" s="46"/>
      <c r="H35" s="46"/>
      <c r="I35" s="46"/>
      <c r="J35" s="47"/>
    </row>
    <row r="36" spans="1:10" s="48" customFormat="1" ht="15" customHeight="1">
      <c r="A36" s="44"/>
      <c r="B36" s="45" t="s">
        <v>60</v>
      </c>
      <c r="C36" s="46"/>
      <c r="D36" s="46"/>
      <c r="E36" s="46"/>
      <c r="F36" s="46"/>
      <c r="G36" s="46"/>
      <c r="H36" s="46"/>
      <c r="I36" s="46"/>
      <c r="J36" s="47"/>
    </row>
    <row r="37" spans="1:10" s="48" customFormat="1" ht="15" customHeight="1">
      <c r="A37" s="44"/>
      <c r="B37" s="45" t="s">
        <v>61</v>
      </c>
      <c r="C37" s="46"/>
      <c r="D37" s="46"/>
      <c r="E37" s="46"/>
      <c r="F37" s="46"/>
      <c r="G37" s="46"/>
      <c r="H37" s="46"/>
      <c r="I37" s="46"/>
      <c r="J37" s="47"/>
    </row>
    <row r="38" spans="1:10" s="48" customFormat="1" ht="15" customHeight="1">
      <c r="A38" s="44"/>
      <c r="B38" s="45" t="s">
        <v>62</v>
      </c>
      <c r="C38" s="46"/>
      <c r="D38" s="46"/>
      <c r="E38" s="46"/>
      <c r="F38" s="46"/>
      <c r="G38" s="46"/>
      <c r="H38" s="46"/>
      <c r="I38" s="46"/>
      <c r="J38" s="47"/>
    </row>
    <row r="39" spans="1:10" s="48" customFormat="1" ht="15" customHeight="1">
      <c r="A39" s="44"/>
      <c r="B39" s="45" t="s">
        <v>63</v>
      </c>
      <c r="C39" s="46"/>
      <c r="D39" s="46"/>
      <c r="E39" s="46"/>
      <c r="F39" s="46"/>
      <c r="G39" s="46"/>
      <c r="H39" s="46"/>
      <c r="I39" s="46"/>
      <c r="J39" s="47"/>
    </row>
    <row r="40" spans="1:10" s="48" customFormat="1" ht="15" customHeight="1">
      <c r="A40" s="44"/>
      <c r="B40" s="45" t="s">
        <v>64</v>
      </c>
      <c r="C40" s="46"/>
      <c r="D40" s="46"/>
      <c r="E40" s="46"/>
      <c r="F40" s="46"/>
      <c r="G40" s="46"/>
      <c r="H40" s="46"/>
      <c r="I40" s="46"/>
      <c r="J40" s="47"/>
    </row>
    <row r="41" spans="1:10" s="48" customFormat="1" ht="15" customHeight="1">
      <c r="A41" s="44"/>
      <c r="B41" s="63" t="s">
        <v>65</v>
      </c>
      <c r="C41" s="46"/>
      <c r="D41" s="46"/>
      <c r="E41" s="46"/>
      <c r="F41" s="46"/>
      <c r="G41" s="46"/>
      <c r="H41" s="46"/>
      <c r="I41" s="46"/>
      <c r="J41" s="47"/>
    </row>
    <row r="42" spans="1:10" s="48" customFormat="1" ht="15" customHeight="1">
      <c r="A42" s="44"/>
      <c r="B42" s="63" t="s">
        <v>66</v>
      </c>
      <c r="C42" s="46"/>
      <c r="D42" s="46"/>
      <c r="E42" s="46"/>
      <c r="F42" s="46"/>
      <c r="G42" s="46"/>
      <c r="H42" s="46"/>
      <c r="I42" s="46"/>
      <c r="J42" s="47"/>
    </row>
    <row r="43" spans="1:10" s="48" customFormat="1" ht="15" customHeight="1">
      <c r="A43" s="44"/>
      <c r="B43" s="45"/>
      <c r="C43" s="46"/>
      <c r="D43" s="46"/>
      <c r="E43" s="46"/>
      <c r="F43" s="46"/>
      <c r="G43" s="46"/>
      <c r="H43" s="46"/>
      <c r="I43" s="46"/>
      <c r="J43" s="47"/>
    </row>
    <row r="44" spans="1:10" s="48" customFormat="1" ht="15" customHeight="1">
      <c r="A44" s="44"/>
      <c r="B44" s="74" t="s">
        <v>90</v>
      </c>
      <c r="C44" s="46"/>
      <c r="D44" s="46"/>
      <c r="E44" s="46"/>
      <c r="F44" s="46"/>
      <c r="G44" s="46"/>
      <c r="H44" s="46"/>
      <c r="I44" s="46"/>
      <c r="J44" s="47"/>
    </row>
    <row r="45" spans="1:10" s="48" customFormat="1" ht="15" customHeight="1">
      <c r="A45" s="44"/>
      <c r="B45" s="74" t="s">
        <v>86</v>
      </c>
      <c r="C45" s="46"/>
      <c r="D45" s="46"/>
      <c r="E45" s="46"/>
      <c r="F45" s="46"/>
      <c r="G45" s="46"/>
      <c r="H45" s="46"/>
      <c r="I45" s="46"/>
      <c r="J45" s="47"/>
    </row>
    <row r="46" spans="1:10" s="48" customFormat="1">
      <c r="A46" s="44"/>
      <c r="B46" s="67" t="s">
        <v>91</v>
      </c>
      <c r="C46" s="46"/>
      <c r="D46" s="46"/>
      <c r="E46" s="46"/>
      <c r="F46" s="46"/>
      <c r="G46" s="46"/>
      <c r="H46" s="46"/>
      <c r="I46" s="46"/>
      <c r="J46" s="47"/>
    </row>
    <row r="47" spans="1:10" s="48" customFormat="1" ht="13.15" thickBot="1">
      <c r="A47" s="64"/>
      <c r="B47" s="65"/>
      <c r="C47" s="65"/>
      <c r="D47" s="65"/>
      <c r="E47" s="65"/>
      <c r="F47" s="65"/>
      <c r="G47" s="65"/>
      <c r="H47" s="65"/>
      <c r="I47" s="65"/>
      <c r="J47" s="66"/>
    </row>
    <row r="48" spans="1:10" s="48" customFormat="1" ht="13.15" thickTop="1"/>
    <row r="49" spans="1:10" s="48" customFormat="1"/>
    <row r="50" spans="1:10" s="48" customFormat="1" ht="8.1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</row>
  </sheetData>
  <sheetProtection algorithmName="SHA-512" hashValue="Lvo7NnYqfc4Eibt/EvS4TkvJe/GGvgHc1Til8YkY5RFk0bdiA+QQvTn2g1EllygrLSkdeITqmtdLCw5FDaGXpQ==" saltValue="/5SjOUGU7XP/9WVH4GEC5Q==" spinCount="100000" sheet="1" objects="1" scenarios="1" insertHyperlinks="0"/>
  <mergeCells count="2">
    <mergeCell ref="I7:I8"/>
    <mergeCell ref="M7:W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60" orientation="landscape" r:id="rId1"/>
  <headerFooter alignWithMargins="0">
    <oddHeader>&amp;L&amp;8Datei: &amp;F, Mappe: &amp;A</oddHeader>
    <oddFooter xml:space="preserve">&amp;L&amp;8© 1995 - 2014 Thomas Sießegger
eMail: kostenstellen@siessegger.de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0B5CE-1362-4B1B-B5F8-8F19A7151F27}">
  <sheetPr>
    <pageSetUpPr fitToPage="1"/>
  </sheetPr>
  <dimension ref="A1:J100"/>
  <sheetViews>
    <sheetView tabSelected="1" zoomScale="115" zoomScaleNormal="115" workbookViewId="0">
      <selection activeCell="J16" sqref="J16"/>
    </sheetView>
  </sheetViews>
  <sheetFormatPr baseColWidth="10" defaultColWidth="11.46484375" defaultRowHeight="12.75"/>
  <cols>
    <col min="1" max="1" width="2.796875" style="1" customWidth="1"/>
    <col min="2" max="9" width="15.59765625" style="1" customWidth="1"/>
    <col min="10" max="10" width="2.796875" style="1" customWidth="1"/>
    <col min="11" max="16384" width="11.46484375" style="1"/>
  </cols>
  <sheetData>
    <row r="1" spans="1:9" s="146" customFormat="1" ht="18.75">
      <c r="A1" s="145" t="s">
        <v>27</v>
      </c>
      <c r="F1" s="231" t="s">
        <v>116</v>
      </c>
      <c r="G1" s="231"/>
      <c r="H1" s="231"/>
      <c r="I1" s="231"/>
    </row>
    <row r="2" spans="1:9" ht="17.649999999999999">
      <c r="A2" s="232"/>
      <c r="B2" s="233"/>
      <c r="C2" s="233"/>
      <c r="D2" s="168" t="s">
        <v>123</v>
      </c>
      <c r="F2" s="147"/>
      <c r="G2" s="148" t="s">
        <v>72</v>
      </c>
      <c r="H2" s="234" t="s">
        <v>117</v>
      </c>
      <c r="I2" s="234"/>
    </row>
    <row r="3" spans="1:9">
      <c r="A3" s="233"/>
      <c r="B3" s="233"/>
      <c r="C3" s="233"/>
    </row>
    <row r="4" spans="1:9" ht="40.049999999999997" customHeight="1">
      <c r="A4" s="235" t="s">
        <v>118</v>
      </c>
      <c r="B4" s="235"/>
      <c r="C4" s="235"/>
      <c r="D4" s="236" t="s">
        <v>7</v>
      </c>
      <c r="E4" s="236"/>
      <c r="F4" s="236"/>
      <c r="G4" s="237" t="s">
        <v>6</v>
      </c>
      <c r="H4" s="237"/>
      <c r="I4" s="237"/>
    </row>
    <row r="5" spans="1:9" ht="12" customHeight="1" thickBot="1">
      <c r="A5" s="235"/>
      <c r="B5" s="235"/>
      <c r="C5" s="235"/>
      <c r="D5" s="76"/>
      <c r="E5" s="76"/>
      <c r="F5" s="76"/>
      <c r="G5" s="76"/>
      <c r="H5" s="76"/>
      <c r="I5" s="76"/>
    </row>
    <row r="6" spans="1:9" ht="18" customHeight="1" thickTop="1" thickBot="1">
      <c r="D6" s="238" t="s">
        <v>94</v>
      </c>
      <c r="E6" s="239"/>
      <c r="F6" s="240" t="s">
        <v>111</v>
      </c>
      <c r="G6" s="241" t="s">
        <v>95</v>
      </c>
      <c r="H6" s="242"/>
      <c r="I6" s="243" t="s">
        <v>111</v>
      </c>
    </row>
    <row r="7" spans="1:9" ht="26.35" customHeight="1" thickTop="1">
      <c r="B7" s="4"/>
      <c r="C7" s="79"/>
      <c r="D7" s="172" t="s">
        <v>110</v>
      </c>
      <c r="E7" s="173" t="s">
        <v>124</v>
      </c>
      <c r="F7" s="240"/>
      <c r="G7" s="174" t="str">
        <f>CONCATENATE("IST-Stunden im ",$H$2)</f>
        <v>IST-Stunden im Monat der Erhebung</v>
      </c>
      <c r="H7" s="175" t="s">
        <v>124</v>
      </c>
      <c r="I7" s="244"/>
    </row>
    <row r="8" spans="1:9">
      <c r="B8" s="4"/>
      <c r="C8" s="79" t="s">
        <v>0</v>
      </c>
      <c r="D8" s="81"/>
      <c r="E8" s="82"/>
      <c r="F8" s="113" t="str">
        <f>IF((D8-E8)&gt;0,D8-E8,"- - -")</f>
        <v>- - -</v>
      </c>
      <c r="G8" s="83"/>
      <c r="H8" s="84"/>
      <c r="I8" s="119" t="str">
        <f>IF((G8-H8)&gt;0,G8-H8,"- - -")</f>
        <v>- - -</v>
      </c>
    </row>
    <row r="9" spans="1:9">
      <c r="B9" s="4"/>
      <c r="C9" s="79" t="s">
        <v>85</v>
      </c>
      <c r="D9" s="81"/>
      <c r="E9" s="82"/>
      <c r="F9" s="113"/>
      <c r="G9" s="83"/>
      <c r="H9" s="84"/>
      <c r="I9" s="119"/>
    </row>
    <row r="10" spans="1:9">
      <c r="B10" s="4"/>
      <c r="C10" s="79" t="s">
        <v>1</v>
      </c>
      <c r="D10" s="81"/>
      <c r="E10" s="82"/>
      <c r="F10" s="113" t="str">
        <f>IF((D10-E10)&gt;0,D10-E10,"- - -")</f>
        <v>- - -</v>
      </c>
      <c r="G10" s="83"/>
      <c r="H10" s="84"/>
      <c r="I10" s="119" t="str">
        <f>IF((G10-H10)&gt;0,G10-H10,"- - -")</f>
        <v>- - -</v>
      </c>
    </row>
    <row r="11" spans="1:9" ht="18" customHeight="1">
      <c r="B11" s="229" t="s">
        <v>8</v>
      </c>
      <c r="C11" s="230"/>
      <c r="D11" s="139">
        <f t="shared" ref="D11:I11" si="0">SUM(D8:D10)</f>
        <v>0</v>
      </c>
      <c r="E11" s="141">
        <f t="shared" si="0"/>
        <v>0</v>
      </c>
      <c r="F11" s="114">
        <f t="shared" si="0"/>
        <v>0</v>
      </c>
      <c r="G11" s="137">
        <f t="shared" si="0"/>
        <v>0</v>
      </c>
      <c r="H11" s="143">
        <f t="shared" si="0"/>
        <v>0</v>
      </c>
      <c r="I11" s="120">
        <f t="shared" si="0"/>
        <v>0</v>
      </c>
    </row>
    <row r="12" spans="1:9" ht="14.25" thickBot="1">
      <c r="C12" s="115"/>
      <c r="D12" s="115"/>
      <c r="E12" s="116"/>
      <c r="F12" s="121"/>
      <c r="G12" s="117"/>
      <c r="H12" s="118"/>
      <c r="I12" s="117"/>
    </row>
    <row r="13" spans="1:9" ht="26.35" customHeight="1" thickTop="1">
      <c r="C13" s="5"/>
      <c r="D13" s="179" t="str">
        <f>D7</f>
        <v>Std./ Wo. lt. Arbeitsvertrag</v>
      </c>
      <c r="E13" s="176" t="s">
        <v>125</v>
      </c>
      <c r="F13" s="122" t="s">
        <v>112</v>
      </c>
      <c r="G13" s="178" t="str">
        <f>CONCATENATE("IST-Stunden im ",$H$2)</f>
        <v>IST-Stunden im Monat der Erhebung</v>
      </c>
      <c r="H13" s="177" t="s">
        <v>125</v>
      </c>
      <c r="I13" s="123" t="s">
        <v>112</v>
      </c>
    </row>
    <row r="14" spans="1:9">
      <c r="C14" s="80" t="s">
        <v>73</v>
      </c>
      <c r="D14" s="81"/>
      <c r="E14" s="82"/>
      <c r="F14" s="113" t="str">
        <f>IF((D14-E14)&gt;0,D14-E14,"- - -")</f>
        <v>- - -</v>
      </c>
      <c r="G14" s="83"/>
      <c r="H14" s="84"/>
      <c r="I14" s="125" t="str">
        <f>IF((G14-H14)&gt;0,G14-H14,"- - -")</f>
        <v>- - -</v>
      </c>
    </row>
    <row r="15" spans="1:9">
      <c r="C15" s="80" t="s">
        <v>74</v>
      </c>
      <c r="D15" s="81"/>
      <c r="E15" s="82"/>
      <c r="F15" s="113" t="str">
        <f>IF((D15-E15)&gt;0,D15-E15,"- - -")</f>
        <v>- - -</v>
      </c>
      <c r="G15" s="83"/>
      <c r="H15" s="84"/>
      <c r="I15" s="119" t="str">
        <f>IF((G15-H15)&gt;0,G15-H15,"- - -")</f>
        <v>- - -</v>
      </c>
    </row>
    <row r="16" spans="1:9">
      <c r="C16" s="80" t="s">
        <v>75</v>
      </c>
      <c r="D16" s="81"/>
      <c r="E16" s="82"/>
      <c r="F16" s="113" t="str">
        <f>IF((D16-E16)&gt;0,D16-E16,"- - -")</f>
        <v>- - -</v>
      </c>
      <c r="G16" s="83"/>
      <c r="H16" s="84"/>
      <c r="I16" s="119" t="str">
        <f>IF((G16-H16)&gt;0,G16-H16,"- - -")</f>
        <v>- - -</v>
      </c>
    </row>
    <row r="17" spans="2:9" ht="18" customHeight="1" thickBot="1">
      <c r="B17" s="229" t="s">
        <v>11</v>
      </c>
      <c r="C17" s="230"/>
      <c r="D17" s="140">
        <f>SUM(D14:D16)</f>
        <v>0</v>
      </c>
      <c r="E17" s="142">
        <f>SUM(E14:E16)</f>
        <v>0</v>
      </c>
      <c r="F17" s="112">
        <f>SUM(F13:F16)</f>
        <v>0</v>
      </c>
      <c r="G17" s="138">
        <f>SUM(G14:G16)</f>
        <v>0</v>
      </c>
      <c r="H17" s="144">
        <f>SUM(H13:H16)</f>
        <v>0</v>
      </c>
      <c r="I17" s="124">
        <f>SUM(I13:I16)</f>
        <v>0</v>
      </c>
    </row>
    <row r="18" spans="2:9" ht="13.15" thickTop="1">
      <c r="C18" s="5"/>
      <c r="D18" s="5"/>
      <c r="E18" s="6"/>
      <c r="G18" s="3"/>
      <c r="H18" s="3"/>
      <c r="I18" s="3"/>
    </row>
    <row r="19" spans="2:9" s="10" customFormat="1" ht="17.649999999999999">
      <c r="C19" s="223" t="s">
        <v>93</v>
      </c>
      <c r="D19" s="224"/>
      <c r="E19" s="224"/>
      <c r="F19" s="224"/>
      <c r="G19" s="224"/>
      <c r="H19" s="224"/>
      <c r="I19" s="11"/>
    </row>
    <row r="20" spans="2:9" s="10" customFormat="1" ht="17.649999999999999">
      <c r="C20" s="87" t="s">
        <v>100</v>
      </c>
      <c r="D20" s="75"/>
      <c r="E20" s="75"/>
      <c r="F20" s="75"/>
      <c r="G20" s="75"/>
      <c r="H20" s="75"/>
      <c r="I20" s="11"/>
    </row>
    <row r="21" spans="2:9" ht="6" customHeight="1">
      <c r="D21" s="5"/>
      <c r="G21" s="3"/>
      <c r="H21" s="3"/>
      <c r="I21" s="3"/>
    </row>
    <row r="22" spans="2:9" ht="38.25" customHeight="1">
      <c r="C22" s="7"/>
      <c r="D22" s="104" t="s">
        <v>9</v>
      </c>
      <c r="E22" s="225" t="s">
        <v>101</v>
      </c>
      <c r="F22" s="226"/>
      <c r="G22" s="227" t="s">
        <v>102</v>
      </c>
      <c r="H22" s="228"/>
      <c r="I22" s="3"/>
    </row>
    <row r="23" spans="2:9" s="107" customFormat="1" ht="13.9">
      <c r="C23" s="210" t="s">
        <v>10</v>
      </c>
      <c r="D23" s="211"/>
      <c r="E23" s="212">
        <f>E11</f>
        <v>0</v>
      </c>
      <c r="F23" s="213"/>
      <c r="G23" s="214">
        <f>H11</f>
        <v>0</v>
      </c>
      <c r="H23" s="215"/>
      <c r="I23" s="133"/>
    </row>
    <row r="24" spans="2:9" s="126" customFormat="1" ht="25.05" customHeight="1">
      <c r="B24" s="216" t="s">
        <v>76</v>
      </c>
      <c r="C24" s="217"/>
      <c r="D24" s="218"/>
      <c r="E24" s="219">
        <f>D77+H77</f>
        <v>0</v>
      </c>
      <c r="F24" s="220"/>
      <c r="G24" s="221">
        <f>E77+I77</f>
        <v>0</v>
      </c>
      <c r="H24" s="222"/>
      <c r="I24" s="134"/>
    </row>
    <row r="25" spans="2:9" ht="20.65">
      <c r="B25" s="197" t="s">
        <v>107</v>
      </c>
      <c r="C25" s="198"/>
      <c r="D25" s="199"/>
      <c r="E25" s="200" t="e">
        <f>E23/E24</f>
        <v>#DIV/0!</v>
      </c>
      <c r="F25" s="201"/>
      <c r="G25" s="202" t="e">
        <f>G23/G24</f>
        <v>#DIV/0!</v>
      </c>
      <c r="H25" s="203"/>
      <c r="I25" s="3"/>
    </row>
    <row r="26" spans="2:9" ht="6" customHeight="1">
      <c r="C26" s="5"/>
      <c r="D26" s="5"/>
      <c r="E26" s="6"/>
      <c r="G26" s="3"/>
      <c r="H26" s="3"/>
      <c r="I26" s="3"/>
    </row>
    <row r="27" spans="2:9" s="107" customFormat="1" ht="13.9">
      <c r="C27" s="210" t="s">
        <v>17</v>
      </c>
      <c r="D27" s="211"/>
      <c r="E27" s="212">
        <f>E17</f>
        <v>0</v>
      </c>
      <c r="F27" s="213"/>
      <c r="G27" s="214">
        <f>H17</f>
        <v>0</v>
      </c>
      <c r="H27" s="215"/>
      <c r="I27" s="133"/>
    </row>
    <row r="28" spans="2:9" s="126" customFormat="1" ht="25.05" customHeight="1">
      <c r="B28" s="216" t="s">
        <v>76</v>
      </c>
      <c r="C28" s="217"/>
      <c r="D28" s="218"/>
      <c r="E28" s="219">
        <f>E24</f>
        <v>0</v>
      </c>
      <c r="F28" s="220"/>
      <c r="G28" s="221">
        <f>G24</f>
        <v>0</v>
      </c>
      <c r="H28" s="222"/>
      <c r="I28" s="134"/>
    </row>
    <row r="29" spans="2:9" ht="20.65">
      <c r="B29" s="197" t="s">
        <v>108</v>
      </c>
      <c r="C29" s="198"/>
      <c r="D29" s="199"/>
      <c r="E29" s="200" t="e">
        <f>E27/E24</f>
        <v>#DIV/0!</v>
      </c>
      <c r="F29" s="201"/>
      <c r="G29" s="202" t="e">
        <f>G27/G24</f>
        <v>#DIV/0!</v>
      </c>
      <c r="H29" s="203"/>
      <c r="I29" s="3"/>
    </row>
    <row r="30" spans="2:9">
      <c r="C30" s="5"/>
      <c r="D30" s="5"/>
      <c r="E30" s="6"/>
      <c r="G30" s="3"/>
      <c r="H30" s="3"/>
      <c r="I30" s="3"/>
    </row>
    <row r="31" spans="2:9" ht="15">
      <c r="B31" s="87" t="s">
        <v>115</v>
      </c>
      <c r="C31" s="5"/>
      <c r="D31" s="5"/>
      <c r="E31" s="6"/>
      <c r="G31" s="3"/>
      <c r="H31" s="3"/>
      <c r="I31" s="3"/>
    </row>
    <row r="32" spans="2:9" ht="13.15" thickBot="1">
      <c r="C32" s="5"/>
      <c r="D32" s="5"/>
      <c r="E32" s="6"/>
      <c r="G32" s="3"/>
      <c r="H32" s="3"/>
      <c r="I32" s="3"/>
    </row>
    <row r="33" spans="1:10" ht="32" customHeight="1" thickTop="1">
      <c r="B33" s="204" t="s">
        <v>97</v>
      </c>
      <c r="C33" s="205"/>
      <c r="D33" s="208" t="s">
        <v>99</v>
      </c>
      <c r="E33" s="209"/>
      <c r="F33" s="204" t="s">
        <v>96</v>
      </c>
      <c r="G33" s="205"/>
      <c r="H33" s="208" t="s">
        <v>98</v>
      </c>
      <c r="I33" s="209"/>
    </row>
    <row r="34" spans="1:10" ht="28.05" customHeight="1">
      <c r="B34" s="206"/>
      <c r="C34" s="207"/>
      <c r="D34" s="85" t="s">
        <v>113</v>
      </c>
      <c r="E34" s="86" t="s">
        <v>114</v>
      </c>
      <c r="F34" s="206"/>
      <c r="G34" s="207"/>
      <c r="H34" s="85" t="s">
        <v>113</v>
      </c>
      <c r="I34" s="86" t="s">
        <v>114</v>
      </c>
    </row>
    <row r="35" spans="1:10" ht="2.1" customHeight="1">
      <c r="B35" s="8"/>
      <c r="C35" s="2"/>
      <c r="D35" s="2"/>
      <c r="E35" s="9"/>
      <c r="F35" s="8"/>
      <c r="G35" s="2"/>
      <c r="H35" s="2"/>
      <c r="I35" s="9"/>
    </row>
    <row r="36" spans="1:10" s="126" customFormat="1" ht="11.65">
      <c r="A36" s="126">
        <v>1</v>
      </c>
      <c r="B36" s="195"/>
      <c r="C36" s="196"/>
      <c r="D36" s="129"/>
      <c r="E36" s="130"/>
      <c r="F36" s="127"/>
      <c r="G36" s="128"/>
      <c r="H36" s="129"/>
      <c r="I36" s="131"/>
      <c r="J36" s="132">
        <v>1</v>
      </c>
    </row>
    <row r="37" spans="1:10" s="126" customFormat="1" ht="11.65">
      <c r="A37" s="126">
        <v>2</v>
      </c>
      <c r="B37" s="195"/>
      <c r="C37" s="196"/>
      <c r="D37" s="129"/>
      <c r="E37" s="130"/>
      <c r="F37" s="127"/>
      <c r="G37" s="128"/>
      <c r="H37" s="129"/>
      <c r="I37" s="131"/>
      <c r="J37" s="132">
        <v>2</v>
      </c>
    </row>
    <row r="38" spans="1:10" s="126" customFormat="1" ht="11.65">
      <c r="A38" s="126">
        <v>3</v>
      </c>
      <c r="B38" s="195"/>
      <c r="C38" s="196"/>
      <c r="D38" s="129"/>
      <c r="E38" s="130"/>
      <c r="F38" s="127"/>
      <c r="G38" s="128"/>
      <c r="H38" s="129"/>
      <c r="I38" s="131"/>
      <c r="J38" s="132">
        <v>3</v>
      </c>
    </row>
    <row r="39" spans="1:10" s="126" customFormat="1" ht="11.65">
      <c r="A39" s="126">
        <v>4</v>
      </c>
      <c r="B39" s="195"/>
      <c r="C39" s="196"/>
      <c r="D39" s="129"/>
      <c r="E39" s="130"/>
      <c r="F39" s="127"/>
      <c r="G39" s="128"/>
      <c r="H39" s="129"/>
      <c r="I39" s="131"/>
      <c r="J39" s="132">
        <v>4</v>
      </c>
    </row>
    <row r="40" spans="1:10" s="126" customFormat="1" ht="11.65">
      <c r="A40" s="126">
        <v>5</v>
      </c>
      <c r="B40" s="195"/>
      <c r="C40" s="196"/>
      <c r="D40" s="129"/>
      <c r="E40" s="130"/>
      <c r="F40" s="127"/>
      <c r="G40" s="128"/>
      <c r="H40" s="129"/>
      <c r="I40" s="131"/>
      <c r="J40" s="132">
        <v>5</v>
      </c>
    </row>
    <row r="41" spans="1:10" s="126" customFormat="1" ht="11.65">
      <c r="A41" s="126">
        <v>6</v>
      </c>
      <c r="B41" s="195"/>
      <c r="C41" s="196"/>
      <c r="D41" s="129"/>
      <c r="E41" s="130"/>
      <c r="F41" s="127"/>
      <c r="G41" s="128"/>
      <c r="H41" s="129"/>
      <c r="I41" s="131"/>
      <c r="J41" s="132">
        <v>6</v>
      </c>
    </row>
    <row r="42" spans="1:10" s="126" customFormat="1" ht="11.65">
      <c r="A42" s="126">
        <v>7</v>
      </c>
      <c r="B42" s="195"/>
      <c r="C42" s="196"/>
      <c r="D42" s="129"/>
      <c r="E42" s="130"/>
      <c r="F42" s="127"/>
      <c r="G42" s="128"/>
      <c r="H42" s="129"/>
      <c r="I42" s="131"/>
      <c r="J42" s="132">
        <v>7</v>
      </c>
    </row>
    <row r="43" spans="1:10" s="126" customFormat="1" ht="11.65">
      <c r="A43" s="126">
        <v>8</v>
      </c>
      <c r="B43" s="195"/>
      <c r="C43" s="196"/>
      <c r="D43" s="129"/>
      <c r="E43" s="130"/>
      <c r="F43" s="127"/>
      <c r="G43" s="128"/>
      <c r="H43" s="129"/>
      <c r="I43" s="131"/>
      <c r="J43" s="132">
        <v>8</v>
      </c>
    </row>
    <row r="44" spans="1:10" s="126" customFormat="1" ht="11.65">
      <c r="A44" s="126">
        <v>9</v>
      </c>
      <c r="B44" s="195"/>
      <c r="C44" s="196"/>
      <c r="D44" s="129"/>
      <c r="E44" s="130"/>
      <c r="F44" s="127"/>
      <c r="G44" s="128"/>
      <c r="H44" s="129"/>
      <c r="I44" s="131"/>
      <c r="J44" s="132">
        <v>9</v>
      </c>
    </row>
    <row r="45" spans="1:10" s="126" customFormat="1" ht="11.65">
      <c r="A45" s="126">
        <v>10</v>
      </c>
      <c r="B45" s="195"/>
      <c r="C45" s="196"/>
      <c r="D45" s="129"/>
      <c r="E45" s="130"/>
      <c r="F45" s="127"/>
      <c r="G45" s="128"/>
      <c r="H45" s="129"/>
      <c r="I45" s="131"/>
      <c r="J45" s="132">
        <v>10</v>
      </c>
    </row>
    <row r="46" spans="1:10" s="126" customFormat="1" ht="11.65">
      <c r="A46" s="126">
        <v>11</v>
      </c>
      <c r="B46" s="195"/>
      <c r="C46" s="196"/>
      <c r="D46" s="129"/>
      <c r="E46" s="130"/>
      <c r="F46" s="127"/>
      <c r="G46" s="128"/>
      <c r="H46" s="129"/>
      <c r="I46" s="131"/>
      <c r="J46" s="132">
        <v>11</v>
      </c>
    </row>
    <row r="47" spans="1:10" s="126" customFormat="1" ht="11.65">
      <c r="A47" s="126">
        <v>12</v>
      </c>
      <c r="B47" s="195"/>
      <c r="C47" s="196"/>
      <c r="D47" s="129"/>
      <c r="E47" s="130"/>
      <c r="F47" s="127"/>
      <c r="G47" s="128"/>
      <c r="H47" s="129"/>
      <c r="I47" s="131"/>
      <c r="J47" s="132">
        <v>12</v>
      </c>
    </row>
    <row r="48" spans="1:10" s="126" customFormat="1" ht="11.65">
      <c r="A48" s="126">
        <v>13</v>
      </c>
      <c r="B48" s="195"/>
      <c r="C48" s="196"/>
      <c r="D48" s="129"/>
      <c r="E48" s="130"/>
      <c r="F48" s="127"/>
      <c r="G48" s="128"/>
      <c r="H48" s="129"/>
      <c r="I48" s="131"/>
      <c r="J48" s="132">
        <v>13</v>
      </c>
    </row>
    <row r="49" spans="1:10" s="126" customFormat="1" ht="11.65">
      <c r="A49" s="126">
        <v>14</v>
      </c>
      <c r="B49" s="195"/>
      <c r="C49" s="196"/>
      <c r="D49" s="129"/>
      <c r="E49" s="130"/>
      <c r="F49" s="127"/>
      <c r="G49" s="128"/>
      <c r="H49" s="129"/>
      <c r="I49" s="131"/>
      <c r="J49" s="132">
        <v>14</v>
      </c>
    </row>
    <row r="50" spans="1:10" s="126" customFormat="1" ht="11.65">
      <c r="A50" s="126">
        <v>15</v>
      </c>
      <c r="B50" s="195"/>
      <c r="C50" s="196"/>
      <c r="D50" s="129"/>
      <c r="E50" s="130"/>
      <c r="F50" s="127"/>
      <c r="G50" s="128"/>
      <c r="H50" s="129"/>
      <c r="I50" s="131"/>
      <c r="J50" s="132">
        <v>15</v>
      </c>
    </row>
    <row r="51" spans="1:10" s="126" customFormat="1" ht="11.65">
      <c r="A51" s="126">
        <v>16</v>
      </c>
      <c r="B51" s="195"/>
      <c r="C51" s="196"/>
      <c r="D51" s="129"/>
      <c r="E51" s="130"/>
      <c r="F51" s="127"/>
      <c r="G51" s="128"/>
      <c r="H51" s="129"/>
      <c r="I51" s="131"/>
      <c r="J51" s="132">
        <v>16</v>
      </c>
    </row>
    <row r="52" spans="1:10" s="126" customFormat="1" ht="11.65">
      <c r="A52" s="126">
        <v>17</v>
      </c>
      <c r="B52" s="127"/>
      <c r="C52" s="128"/>
      <c r="D52" s="129"/>
      <c r="E52" s="130"/>
      <c r="F52" s="127"/>
      <c r="G52" s="128"/>
      <c r="H52" s="129"/>
      <c r="I52" s="131"/>
      <c r="J52" s="132">
        <v>17</v>
      </c>
    </row>
    <row r="53" spans="1:10" s="126" customFormat="1" ht="11.65">
      <c r="A53" s="126">
        <v>18</v>
      </c>
      <c r="B53" s="127"/>
      <c r="C53" s="128"/>
      <c r="D53" s="129"/>
      <c r="E53" s="130"/>
      <c r="F53" s="127"/>
      <c r="G53" s="128"/>
      <c r="H53" s="129"/>
      <c r="I53" s="131"/>
      <c r="J53" s="132">
        <v>18</v>
      </c>
    </row>
    <row r="54" spans="1:10" s="126" customFormat="1" ht="11.65">
      <c r="A54" s="126">
        <v>19</v>
      </c>
      <c r="B54" s="127"/>
      <c r="C54" s="128"/>
      <c r="D54" s="129"/>
      <c r="E54" s="130"/>
      <c r="F54" s="127"/>
      <c r="G54" s="128"/>
      <c r="H54" s="129"/>
      <c r="I54" s="131"/>
      <c r="J54" s="132">
        <v>19</v>
      </c>
    </row>
    <row r="55" spans="1:10" s="126" customFormat="1" ht="11.65">
      <c r="A55" s="126">
        <v>20</v>
      </c>
      <c r="B55" s="127"/>
      <c r="C55" s="128"/>
      <c r="D55" s="129"/>
      <c r="E55" s="130"/>
      <c r="F55" s="127"/>
      <c r="G55" s="128"/>
      <c r="H55" s="129"/>
      <c r="I55" s="131"/>
      <c r="J55" s="132">
        <v>20</v>
      </c>
    </row>
    <row r="56" spans="1:10" s="126" customFormat="1" ht="11.65">
      <c r="A56" s="126">
        <v>21</v>
      </c>
      <c r="B56" s="127"/>
      <c r="C56" s="128"/>
      <c r="D56" s="129"/>
      <c r="E56" s="130"/>
      <c r="F56" s="127"/>
      <c r="G56" s="128"/>
      <c r="H56" s="129"/>
      <c r="I56" s="131"/>
      <c r="J56" s="132">
        <v>21</v>
      </c>
    </row>
    <row r="57" spans="1:10" s="126" customFormat="1" ht="11.65">
      <c r="A57" s="126">
        <v>22</v>
      </c>
      <c r="B57" s="127"/>
      <c r="C57" s="128"/>
      <c r="D57" s="129"/>
      <c r="E57" s="130"/>
      <c r="F57" s="127"/>
      <c r="G57" s="128"/>
      <c r="H57" s="129"/>
      <c r="I57" s="131"/>
      <c r="J57" s="132">
        <v>22</v>
      </c>
    </row>
    <row r="58" spans="1:10" s="126" customFormat="1" ht="11.65">
      <c r="A58" s="126">
        <v>23</v>
      </c>
      <c r="B58" s="127"/>
      <c r="C58" s="128"/>
      <c r="D58" s="129"/>
      <c r="E58" s="130"/>
      <c r="F58" s="127"/>
      <c r="G58" s="128"/>
      <c r="H58" s="129"/>
      <c r="I58" s="131"/>
      <c r="J58" s="132">
        <v>23</v>
      </c>
    </row>
    <row r="59" spans="1:10" s="126" customFormat="1" ht="11.65">
      <c r="A59" s="126">
        <v>24</v>
      </c>
      <c r="B59" s="127"/>
      <c r="C59" s="128"/>
      <c r="D59" s="129"/>
      <c r="E59" s="130"/>
      <c r="F59" s="127"/>
      <c r="G59" s="128"/>
      <c r="H59" s="129"/>
      <c r="I59" s="131"/>
      <c r="J59" s="132">
        <v>24</v>
      </c>
    </row>
    <row r="60" spans="1:10" s="126" customFormat="1" ht="11.65">
      <c r="A60" s="126">
        <v>25</v>
      </c>
      <c r="B60" s="127"/>
      <c r="C60" s="128"/>
      <c r="D60" s="129"/>
      <c r="E60" s="130"/>
      <c r="F60" s="127"/>
      <c r="G60" s="128"/>
      <c r="H60" s="129"/>
      <c r="I60" s="131"/>
      <c r="J60" s="132">
        <v>25</v>
      </c>
    </row>
    <row r="61" spans="1:10" s="126" customFormat="1" ht="11.65">
      <c r="A61" s="126">
        <v>26</v>
      </c>
      <c r="B61" s="127"/>
      <c r="C61" s="128"/>
      <c r="D61" s="129"/>
      <c r="E61" s="130"/>
      <c r="F61" s="127"/>
      <c r="G61" s="128"/>
      <c r="H61" s="129"/>
      <c r="I61" s="131"/>
      <c r="J61" s="132">
        <v>26</v>
      </c>
    </row>
    <row r="62" spans="1:10" s="126" customFormat="1" ht="11.65">
      <c r="A62" s="126">
        <v>27</v>
      </c>
      <c r="B62" s="127"/>
      <c r="C62" s="128"/>
      <c r="D62" s="129"/>
      <c r="E62" s="130"/>
      <c r="F62" s="127"/>
      <c r="G62" s="128"/>
      <c r="H62" s="129"/>
      <c r="I62" s="131"/>
      <c r="J62" s="132">
        <v>27</v>
      </c>
    </row>
    <row r="63" spans="1:10" s="126" customFormat="1" ht="11.65">
      <c r="A63" s="126">
        <v>28</v>
      </c>
      <c r="B63" s="127"/>
      <c r="C63" s="128"/>
      <c r="D63" s="129"/>
      <c r="E63" s="130"/>
      <c r="F63" s="127"/>
      <c r="G63" s="128"/>
      <c r="H63" s="129"/>
      <c r="I63" s="131"/>
      <c r="J63" s="132">
        <v>28</v>
      </c>
    </row>
    <row r="64" spans="1:10" s="126" customFormat="1" ht="11.65">
      <c r="A64" s="126">
        <v>29</v>
      </c>
      <c r="B64" s="127"/>
      <c r="C64" s="128"/>
      <c r="D64" s="129"/>
      <c r="E64" s="130"/>
      <c r="F64" s="127"/>
      <c r="G64" s="128"/>
      <c r="H64" s="129"/>
      <c r="I64" s="131"/>
      <c r="J64" s="132">
        <v>29</v>
      </c>
    </row>
    <row r="65" spans="1:10" s="126" customFormat="1" ht="11.65">
      <c r="A65" s="126">
        <v>30</v>
      </c>
      <c r="B65" s="127"/>
      <c r="C65" s="128"/>
      <c r="D65" s="129"/>
      <c r="E65" s="130"/>
      <c r="F65" s="127"/>
      <c r="G65" s="128"/>
      <c r="H65" s="129"/>
      <c r="I65" s="131"/>
      <c r="J65" s="132">
        <v>30</v>
      </c>
    </row>
    <row r="66" spans="1:10" s="126" customFormat="1" ht="11.65">
      <c r="A66" s="126">
        <v>31</v>
      </c>
      <c r="B66" s="127"/>
      <c r="C66" s="128"/>
      <c r="D66" s="129"/>
      <c r="E66" s="130"/>
      <c r="F66" s="127"/>
      <c r="G66" s="128"/>
      <c r="H66" s="129"/>
      <c r="I66" s="131"/>
      <c r="J66" s="132">
        <v>31</v>
      </c>
    </row>
    <row r="67" spans="1:10" s="126" customFormat="1" ht="11.65">
      <c r="A67" s="126">
        <v>32</v>
      </c>
      <c r="B67" s="127"/>
      <c r="C67" s="128"/>
      <c r="D67" s="129"/>
      <c r="E67" s="130"/>
      <c r="F67" s="127"/>
      <c r="G67" s="128"/>
      <c r="H67" s="129"/>
      <c r="I67" s="131"/>
      <c r="J67" s="132">
        <v>32</v>
      </c>
    </row>
    <row r="68" spans="1:10" s="126" customFormat="1" ht="11.65">
      <c r="A68" s="126">
        <v>33</v>
      </c>
      <c r="B68" s="127"/>
      <c r="C68" s="128"/>
      <c r="D68" s="129"/>
      <c r="E68" s="130"/>
      <c r="F68" s="127"/>
      <c r="G68" s="128"/>
      <c r="H68" s="129"/>
      <c r="I68" s="131"/>
      <c r="J68" s="132">
        <v>33</v>
      </c>
    </row>
    <row r="69" spans="1:10" s="126" customFormat="1" ht="11.65">
      <c r="A69" s="126">
        <v>34</v>
      </c>
      <c r="B69" s="127"/>
      <c r="C69" s="128"/>
      <c r="D69" s="129"/>
      <c r="E69" s="130"/>
      <c r="F69" s="127"/>
      <c r="G69" s="128"/>
      <c r="H69" s="129"/>
      <c r="I69" s="131"/>
      <c r="J69" s="132">
        <v>34</v>
      </c>
    </row>
    <row r="70" spans="1:10" s="126" customFormat="1" ht="11.65">
      <c r="A70" s="126">
        <v>35</v>
      </c>
      <c r="B70" s="127"/>
      <c r="C70" s="128"/>
      <c r="D70" s="129"/>
      <c r="E70" s="130"/>
      <c r="F70" s="127"/>
      <c r="G70" s="128"/>
      <c r="H70" s="129"/>
      <c r="I70" s="131"/>
      <c r="J70" s="132">
        <v>35</v>
      </c>
    </row>
    <row r="71" spans="1:10" s="126" customFormat="1" ht="11.65">
      <c r="A71" s="126">
        <v>36</v>
      </c>
      <c r="B71" s="127"/>
      <c r="C71" s="128"/>
      <c r="D71" s="129"/>
      <c r="E71" s="130"/>
      <c r="F71" s="127"/>
      <c r="G71" s="128"/>
      <c r="H71" s="129"/>
      <c r="I71" s="131"/>
      <c r="J71" s="132">
        <v>36</v>
      </c>
    </row>
    <row r="72" spans="1:10" s="126" customFormat="1" ht="11.65">
      <c r="A72" s="126">
        <v>37</v>
      </c>
      <c r="B72" s="127"/>
      <c r="C72" s="128"/>
      <c r="D72" s="129"/>
      <c r="E72" s="130"/>
      <c r="F72" s="127"/>
      <c r="G72" s="128"/>
      <c r="H72" s="129"/>
      <c r="I72" s="131"/>
      <c r="J72" s="132">
        <v>37</v>
      </c>
    </row>
    <row r="73" spans="1:10" s="126" customFormat="1" ht="11.65">
      <c r="A73" s="126">
        <v>38</v>
      </c>
      <c r="B73" s="127"/>
      <c r="C73" s="128"/>
      <c r="D73" s="129"/>
      <c r="E73" s="130"/>
      <c r="F73" s="127"/>
      <c r="G73" s="128"/>
      <c r="H73" s="129"/>
      <c r="I73" s="131"/>
      <c r="J73" s="132">
        <v>38</v>
      </c>
    </row>
    <row r="74" spans="1:10" s="126" customFormat="1" ht="11.65">
      <c r="A74" s="126">
        <v>39</v>
      </c>
      <c r="B74" s="127"/>
      <c r="C74" s="128"/>
      <c r="D74" s="129"/>
      <c r="E74" s="130"/>
      <c r="F74" s="127"/>
      <c r="G74" s="128"/>
      <c r="H74" s="129"/>
      <c r="I74" s="131"/>
      <c r="J74" s="132">
        <v>39</v>
      </c>
    </row>
    <row r="75" spans="1:10" s="126" customFormat="1" ht="11.65">
      <c r="A75" s="126">
        <v>40</v>
      </c>
      <c r="B75" s="195"/>
      <c r="C75" s="196"/>
      <c r="D75" s="129"/>
      <c r="E75" s="130"/>
      <c r="F75" s="127"/>
      <c r="G75" s="128"/>
      <c r="H75" s="129"/>
      <c r="I75" s="131"/>
      <c r="J75" s="132">
        <v>40</v>
      </c>
    </row>
    <row r="76" spans="1:10" ht="2.1" customHeight="1">
      <c r="B76" s="8"/>
      <c r="C76" s="2"/>
      <c r="D76" s="2"/>
      <c r="E76" s="9"/>
      <c r="F76" s="8"/>
      <c r="G76" s="2"/>
      <c r="H76" s="2"/>
      <c r="I76" s="9"/>
    </row>
    <row r="77" spans="1:10" s="10" customFormat="1" ht="15.4" thickBot="1">
      <c r="B77" s="193" t="s">
        <v>12</v>
      </c>
      <c r="C77" s="194"/>
      <c r="D77" s="105">
        <f>SUM(D36:D75)</f>
        <v>0</v>
      </c>
      <c r="E77" s="106">
        <f>SUM(E36:E75)</f>
        <v>0</v>
      </c>
      <c r="F77" s="183" t="s">
        <v>109</v>
      </c>
      <c r="G77" s="184"/>
      <c r="H77" s="105">
        <f>SUM(H36:H75)</f>
        <v>0</v>
      </c>
      <c r="I77" s="106">
        <f>SUM(I36:I75)</f>
        <v>0</v>
      </c>
    </row>
    <row r="78" spans="1:10" ht="5.0999999999999996" customHeight="1" thickTop="1" thickBot="1">
      <c r="B78" s="19"/>
      <c r="C78" s="19"/>
      <c r="D78" s="20"/>
      <c r="E78" s="21"/>
      <c r="F78" s="19"/>
      <c r="G78" s="19"/>
      <c r="H78" s="20"/>
      <c r="I78" s="21"/>
    </row>
    <row r="79" spans="1:10" ht="14.65" thickTop="1" thickBot="1">
      <c r="B79" s="88" t="s">
        <v>83</v>
      </c>
      <c r="C79" s="16"/>
      <c r="F79" s="88" t="s">
        <v>83</v>
      </c>
      <c r="G79" s="16"/>
      <c r="H79" s="16"/>
      <c r="I79" s="13"/>
    </row>
    <row r="80" spans="1:10" ht="38.65" customHeight="1" thickTop="1" thickBot="1">
      <c r="B80" s="185" t="s">
        <v>104</v>
      </c>
      <c r="C80" s="186"/>
      <c r="D80" s="91" t="s">
        <v>103</v>
      </c>
      <c r="E80" s="89" t="str">
        <f>IF(ISNUMBER(D77/SUM(D77+H77)),D77/SUM(D77+H77),"")</f>
        <v/>
      </c>
      <c r="F80" s="187" t="s">
        <v>105</v>
      </c>
      <c r="G80" s="188"/>
      <c r="H80" s="92" t="s">
        <v>103</v>
      </c>
      <c r="I80" s="90" t="e">
        <f>1-E80</f>
        <v>#VALUE!</v>
      </c>
    </row>
    <row r="81" spans="2:9" ht="9" customHeight="1" thickTop="1">
      <c r="B81" s="22"/>
      <c r="C81" s="23"/>
      <c r="D81" s="69"/>
      <c r="E81" s="24"/>
      <c r="F81" s="22"/>
      <c r="I81" s="14"/>
    </row>
    <row r="82" spans="2:9" s="10" customFormat="1" ht="15">
      <c r="B82" s="94" t="str">
        <f>CONCATENATE("= ",COUNTA(B36:C75)," Mitarbeiter mit einem durchschnittlichen ")</f>
        <v xml:space="preserve">= 0 Mitarbeiter mit einem durchschnittlichen </v>
      </c>
      <c r="E82" s="93"/>
      <c r="F82" s="94" t="str">
        <f>CONCATENATE("= ",COUNTA(F36:G75)," Mitarbeiter mit einem durchschnittlichen ")</f>
        <v xml:space="preserve">= 0 Mitarbeiter mit einem durchschnittlichen </v>
      </c>
      <c r="I82" s="93"/>
    </row>
    <row r="83" spans="2:9" ht="18" customHeight="1">
      <c r="B83" s="95" t="s">
        <v>21</v>
      </c>
      <c r="D83" s="96" t="e">
        <f>AVERAGE(D36:D75)</f>
        <v>#DIV/0!</v>
      </c>
      <c r="E83" s="97" t="e">
        <f>AVERAGE(E36:E75)</f>
        <v>#DIV/0!</v>
      </c>
      <c r="F83" s="95" t="s">
        <v>21</v>
      </c>
      <c r="H83" s="96" t="e">
        <f>AVERAGE(H36:H75)</f>
        <v>#DIV/0!</v>
      </c>
      <c r="I83" s="97" t="e">
        <f>AVERAGE(I36:I75)</f>
        <v>#DIV/0!</v>
      </c>
    </row>
    <row r="84" spans="2:9" s="71" customFormat="1">
      <c r="B84" s="70"/>
      <c r="D84" s="77" t="s">
        <v>23</v>
      </c>
      <c r="E84" s="78" t="s">
        <v>22</v>
      </c>
      <c r="F84" s="70"/>
      <c r="H84" s="77" t="s">
        <v>23</v>
      </c>
      <c r="I84" s="78" t="s">
        <v>22</v>
      </c>
    </row>
    <row r="85" spans="2:9" ht="5.0999999999999996" customHeight="1">
      <c r="B85" s="18"/>
      <c r="D85" s="12"/>
      <c r="E85" s="15"/>
      <c r="F85" s="18"/>
      <c r="H85" s="12"/>
      <c r="I85" s="15"/>
    </row>
    <row r="86" spans="2:9" ht="15">
      <c r="B86" s="99" t="s">
        <v>24</v>
      </c>
      <c r="C86" s="100"/>
      <c r="D86" s="110">
        <v>39</v>
      </c>
      <c r="E86" s="98" t="s">
        <v>25</v>
      </c>
      <c r="F86" s="99" t="s">
        <v>24</v>
      </c>
      <c r="G86" s="100"/>
      <c r="H86" s="111">
        <f>$D$86</f>
        <v>39</v>
      </c>
      <c r="I86" s="98" t="s">
        <v>25</v>
      </c>
    </row>
    <row r="87" spans="2:9" ht="15">
      <c r="B87" s="99" t="s">
        <v>26</v>
      </c>
      <c r="C87" s="100"/>
      <c r="E87" s="14"/>
      <c r="F87" s="99" t="s">
        <v>26</v>
      </c>
      <c r="G87" s="100"/>
      <c r="I87" s="14"/>
    </row>
    <row r="88" spans="2:9" s="10" customFormat="1" ht="18" thickBot="1">
      <c r="B88" s="101"/>
      <c r="C88" s="102"/>
      <c r="D88" s="103" t="s">
        <v>106</v>
      </c>
      <c r="E88" s="72" t="e">
        <f>D86/D83</f>
        <v>#DIV/0!</v>
      </c>
      <c r="F88" s="101"/>
      <c r="G88" s="102"/>
      <c r="H88" s="103" t="s">
        <v>106</v>
      </c>
      <c r="I88" s="73" t="e">
        <f>H86/H83</f>
        <v>#DIV/0!</v>
      </c>
    </row>
    <row r="89" spans="2:9" ht="5.0999999999999996" customHeight="1" thickTop="1" thickBot="1"/>
    <row r="90" spans="2:9" ht="15.4" thickTop="1">
      <c r="D90" s="68" t="s">
        <v>83</v>
      </c>
      <c r="E90" s="16"/>
      <c r="F90" s="16"/>
      <c r="G90" s="13"/>
    </row>
    <row r="91" spans="2:9" ht="17.25">
      <c r="D91" s="22" t="s">
        <v>84</v>
      </c>
      <c r="G91" s="14"/>
    </row>
    <row r="92" spans="2:9" ht="13.9">
      <c r="D92" s="17">
        <f>COUNTA(B62:C75,F62:F75)</f>
        <v>0</v>
      </c>
      <c r="E92" s="107" t="s">
        <v>120</v>
      </c>
      <c r="G92" s="14"/>
    </row>
    <row r="93" spans="2:9" s="108" customFormat="1" ht="14.25" thickBot="1">
      <c r="D93" s="162" t="s">
        <v>121</v>
      </c>
      <c r="E93" s="163"/>
      <c r="F93" s="166"/>
      <c r="G93" s="167">
        <f>D77+H77</f>
        <v>0</v>
      </c>
    </row>
    <row r="94" spans="2:9" s="71" customFormat="1" ht="13.9" customHeight="1">
      <c r="D94" s="164" t="s">
        <v>122</v>
      </c>
      <c r="E94" s="165"/>
      <c r="F94" s="170" t="e">
        <f>AVERAGE(D62:D75,H62:H75)</f>
        <v>#DIV/0!</v>
      </c>
      <c r="G94" s="170" t="e">
        <f>AVERAGE(E62:E75,I62:I75)</f>
        <v>#DIV/0!</v>
      </c>
    </row>
    <row r="95" spans="2:9" ht="13.9" customHeight="1" thickBot="1">
      <c r="D95" s="70"/>
      <c r="E95" s="71"/>
      <c r="F95" s="171" t="s">
        <v>23</v>
      </c>
      <c r="G95" s="171" t="s">
        <v>22</v>
      </c>
    </row>
    <row r="96" spans="2:9">
      <c r="D96" s="18"/>
      <c r="F96" s="12"/>
      <c r="G96" s="15"/>
    </row>
    <row r="97" spans="4:7">
      <c r="D97" s="189" t="s">
        <v>24</v>
      </c>
      <c r="E97" s="190"/>
      <c r="F97" s="109">
        <f>D86</f>
        <v>39</v>
      </c>
      <c r="G97" s="14" t="s">
        <v>25</v>
      </c>
    </row>
    <row r="98" spans="4:7" s="10" customFormat="1" ht="15">
      <c r="D98" s="191" t="s">
        <v>26</v>
      </c>
      <c r="E98" s="192"/>
      <c r="F98" s="1"/>
      <c r="G98" s="14"/>
    </row>
    <row r="99" spans="4:7" ht="18" thickBot="1">
      <c r="D99" s="101"/>
      <c r="E99" s="102"/>
      <c r="F99" s="103" t="s">
        <v>106</v>
      </c>
      <c r="G99" s="73" t="e">
        <f>F97/F94</f>
        <v>#DIV/0!</v>
      </c>
    </row>
    <row r="100" spans="4:7" ht="13.15" thickTop="1"/>
  </sheetData>
  <sheetProtection sheet="1" objects="1" scenarios="1"/>
  <mergeCells count="60">
    <mergeCell ref="B17:C17"/>
    <mergeCell ref="F1:I1"/>
    <mergeCell ref="A2:C3"/>
    <mergeCell ref="H2:I2"/>
    <mergeCell ref="A4:C5"/>
    <mergeCell ref="D4:F4"/>
    <mergeCell ref="G4:I4"/>
    <mergeCell ref="D6:E6"/>
    <mergeCell ref="F6:F7"/>
    <mergeCell ref="G6:H6"/>
    <mergeCell ref="I6:I7"/>
    <mergeCell ref="B11:C11"/>
    <mergeCell ref="C19:H19"/>
    <mergeCell ref="E22:F22"/>
    <mergeCell ref="G22:H22"/>
    <mergeCell ref="C23:D23"/>
    <mergeCell ref="E23:F23"/>
    <mergeCell ref="G23:H23"/>
    <mergeCell ref="B24:D24"/>
    <mergeCell ref="E24:F24"/>
    <mergeCell ref="G24:H24"/>
    <mergeCell ref="B25:D25"/>
    <mergeCell ref="E25:F25"/>
    <mergeCell ref="G25:H25"/>
    <mergeCell ref="C27:D27"/>
    <mergeCell ref="E27:F27"/>
    <mergeCell ref="G27:H27"/>
    <mergeCell ref="B28:D28"/>
    <mergeCell ref="E28:F28"/>
    <mergeCell ref="G28:H28"/>
    <mergeCell ref="B29:D29"/>
    <mergeCell ref="E29:F29"/>
    <mergeCell ref="G29:H29"/>
    <mergeCell ref="B33:C34"/>
    <mergeCell ref="D33:E33"/>
    <mergeCell ref="F33:G34"/>
    <mergeCell ref="H33:I33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8:C48"/>
    <mergeCell ref="B49:C49"/>
    <mergeCell ref="B50:C50"/>
    <mergeCell ref="B51:C51"/>
    <mergeCell ref="B75:C75"/>
    <mergeCell ref="F77:G77"/>
    <mergeCell ref="B80:C80"/>
    <mergeCell ref="F80:G80"/>
    <mergeCell ref="D97:E97"/>
    <mergeCell ref="D98:E98"/>
    <mergeCell ref="B77:C77"/>
  </mergeCells>
  <pageMargins left="0.78740157480314965" right="0.39370078740157483" top="0.59055118110236227" bottom="0.49212598425196852" header="0.19685039370078741" footer="0.19685039370078741"/>
  <pageSetup paperSize="9" scale="56" orientation="portrait" r:id="rId1"/>
  <headerFooter alignWithMargins="0">
    <oddFooter>&amp;L&amp;"Arial Narrow,Standard"&amp;9 
© 2014 - 2024 Thomas Sießegger, Hamburg, 
EXCEL-Datei: &amp;F, Tabelle: &amp;A&amp;R&amp;"Arial Narrow,Standard"&amp;9aus: PDL Management, der "führenden" Fachzeitschrift für ambulante Pflege- und Betreuungsdienste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4786-22AA-4F7C-9B84-3E1FC2F65CDE}">
  <sheetPr>
    <pageSetUpPr fitToPage="1"/>
  </sheetPr>
  <dimension ref="A1:J74"/>
  <sheetViews>
    <sheetView topLeftCell="A45" zoomScale="115" zoomScaleNormal="115" zoomScalePageLayoutView="40" workbookViewId="0">
      <selection activeCell="A31" sqref="A31:J73"/>
    </sheetView>
  </sheetViews>
  <sheetFormatPr baseColWidth="10" defaultColWidth="11.46484375" defaultRowHeight="12.75"/>
  <cols>
    <col min="1" max="1" width="2.796875" style="1" customWidth="1"/>
    <col min="2" max="9" width="15.59765625" style="1" customWidth="1"/>
    <col min="10" max="10" width="2.796875" style="1" customWidth="1"/>
    <col min="11" max="16384" width="11.46484375" style="1"/>
  </cols>
  <sheetData>
    <row r="1" spans="1:9" s="146" customFormat="1" ht="18.75">
      <c r="A1" s="145" t="s">
        <v>27</v>
      </c>
      <c r="F1" s="231" t="s">
        <v>92</v>
      </c>
      <c r="G1" s="231"/>
      <c r="H1" s="231"/>
      <c r="I1" s="231"/>
    </row>
    <row r="2" spans="1:9" ht="17.649999999999999">
      <c r="A2" s="232"/>
      <c r="B2" s="233"/>
      <c r="C2" s="233"/>
      <c r="D2" s="168" t="s">
        <v>123</v>
      </c>
      <c r="F2" s="147"/>
      <c r="G2" s="148" t="s">
        <v>72</v>
      </c>
      <c r="H2" s="234" t="s">
        <v>126</v>
      </c>
      <c r="I2" s="234"/>
    </row>
    <row r="3" spans="1:9">
      <c r="A3" s="233"/>
      <c r="B3" s="233"/>
      <c r="C3" s="233"/>
    </row>
    <row r="4" spans="1:9" ht="40.049999999999997" customHeight="1">
      <c r="A4" s="249" t="s">
        <v>119</v>
      </c>
      <c r="B4" s="249"/>
      <c r="C4" s="249"/>
      <c r="D4" s="236" t="s">
        <v>7</v>
      </c>
      <c r="E4" s="236"/>
      <c r="F4" s="236"/>
      <c r="G4" s="237" t="s">
        <v>6</v>
      </c>
      <c r="H4" s="237"/>
      <c r="I4" s="237"/>
    </row>
    <row r="5" spans="1:9" ht="12" customHeight="1" thickBot="1">
      <c r="A5" s="249"/>
      <c r="B5" s="249"/>
      <c r="C5" s="249"/>
      <c r="D5" s="76"/>
      <c r="E5" s="76"/>
      <c r="F5" s="76"/>
      <c r="G5" s="76"/>
      <c r="H5" s="76"/>
      <c r="I5" s="76"/>
    </row>
    <row r="6" spans="1:9" ht="18" customHeight="1" thickTop="1" thickBot="1">
      <c r="D6" s="238" t="s">
        <v>94</v>
      </c>
      <c r="E6" s="239"/>
      <c r="F6" s="240" t="s">
        <v>111</v>
      </c>
      <c r="G6" s="241" t="s">
        <v>95</v>
      </c>
      <c r="H6" s="242"/>
      <c r="I6" s="243" t="s">
        <v>111</v>
      </c>
    </row>
    <row r="7" spans="1:9" ht="26.35" customHeight="1" thickTop="1">
      <c r="B7" s="4"/>
      <c r="C7" s="79"/>
      <c r="D7" s="172" t="s">
        <v>110</v>
      </c>
      <c r="E7" s="173" t="s">
        <v>124</v>
      </c>
      <c r="F7" s="240"/>
      <c r="G7" s="174" t="str">
        <f>CONCATENATE("IST-Stunden im ",$H$2)</f>
        <v>IST-Stunden im Oktober 2024</v>
      </c>
      <c r="H7" s="175" t="s">
        <v>124</v>
      </c>
      <c r="I7" s="244"/>
    </row>
    <row r="8" spans="1:9">
      <c r="B8" s="4"/>
      <c r="C8" s="79" t="s">
        <v>0</v>
      </c>
      <c r="D8" s="81">
        <v>40</v>
      </c>
      <c r="E8" s="82">
        <v>40</v>
      </c>
      <c r="F8" s="113" t="str">
        <f>IF((D8-E8)&gt;0,D8-E8,"- - -")</f>
        <v>- - -</v>
      </c>
      <c r="G8" s="83">
        <v>200</v>
      </c>
      <c r="H8" s="84">
        <v>180</v>
      </c>
      <c r="I8" s="119">
        <f>IF((G8-H8)&gt;0,G8-H8,"- - -")</f>
        <v>20</v>
      </c>
    </row>
    <row r="9" spans="1:9">
      <c r="B9" s="4"/>
      <c r="C9" s="79" t="s">
        <v>85</v>
      </c>
      <c r="D9" s="81"/>
      <c r="E9" s="82"/>
      <c r="F9" s="113"/>
      <c r="G9" s="83"/>
      <c r="H9" s="84"/>
      <c r="I9" s="119"/>
    </row>
    <row r="10" spans="1:9">
      <c r="B10" s="4"/>
      <c r="C10" s="79" t="s">
        <v>1</v>
      </c>
      <c r="D10" s="81">
        <v>40</v>
      </c>
      <c r="E10" s="82">
        <v>20</v>
      </c>
      <c r="F10" s="113">
        <f>IF((D10-E10)&gt;0,D10-E10,"- - -")</f>
        <v>20</v>
      </c>
      <c r="G10" s="83">
        <v>185</v>
      </c>
      <c r="H10" s="84">
        <v>72</v>
      </c>
      <c r="I10" s="119">
        <f>IF((G10-H10)&gt;0,G10-H10,"- - -")</f>
        <v>113</v>
      </c>
    </row>
    <row r="11" spans="1:9" ht="18" customHeight="1">
      <c r="B11" s="229" t="s">
        <v>8</v>
      </c>
      <c r="C11" s="230"/>
      <c r="D11" s="139">
        <f t="shared" ref="D11:I11" si="0">SUM(D8:D10)</f>
        <v>80</v>
      </c>
      <c r="E11" s="141">
        <f t="shared" si="0"/>
        <v>60</v>
      </c>
      <c r="F11" s="114">
        <f t="shared" si="0"/>
        <v>20</v>
      </c>
      <c r="G11" s="137">
        <f t="shared" si="0"/>
        <v>385</v>
      </c>
      <c r="H11" s="143">
        <f t="shared" si="0"/>
        <v>252</v>
      </c>
      <c r="I11" s="120">
        <f t="shared" si="0"/>
        <v>133</v>
      </c>
    </row>
    <row r="12" spans="1:9" ht="14.25" thickBot="1">
      <c r="C12" s="115"/>
      <c r="D12" s="115"/>
      <c r="E12" s="116"/>
      <c r="F12" s="121"/>
      <c r="G12" s="117"/>
      <c r="H12" s="118"/>
      <c r="I12" s="117"/>
    </row>
    <row r="13" spans="1:9" ht="26.35" customHeight="1" thickTop="1">
      <c r="C13" s="5"/>
      <c r="D13" s="179" t="str">
        <f>D7</f>
        <v>Std./ Wo. lt. Arbeitsvertrag</v>
      </c>
      <c r="E13" s="176" t="s">
        <v>125</v>
      </c>
      <c r="F13" s="122" t="s">
        <v>112</v>
      </c>
      <c r="G13" s="178" t="str">
        <f>CONCATENATE("IST-Stunden im ",$H$2)</f>
        <v>IST-Stunden im Oktober 2024</v>
      </c>
      <c r="H13" s="177" t="s">
        <v>125</v>
      </c>
      <c r="I13" s="123" t="s">
        <v>112</v>
      </c>
    </row>
    <row r="14" spans="1:9">
      <c r="C14" s="80" t="s">
        <v>73</v>
      </c>
      <c r="D14" s="81">
        <v>25</v>
      </c>
      <c r="E14" s="82">
        <v>19</v>
      </c>
      <c r="F14" s="113">
        <f>IF((D14-E14)&gt;0,D14-E14,"- - -")</f>
        <v>6</v>
      </c>
      <c r="G14" s="83">
        <v>107</v>
      </c>
      <c r="H14" s="84">
        <v>78</v>
      </c>
      <c r="I14" s="125">
        <f>IF((G14-H14)&gt;0,G14-H14,"- - -")</f>
        <v>29</v>
      </c>
    </row>
    <row r="15" spans="1:9">
      <c r="C15" s="80" t="s">
        <v>74</v>
      </c>
      <c r="D15" s="81">
        <v>7.5</v>
      </c>
      <c r="E15" s="82">
        <v>7.5</v>
      </c>
      <c r="F15" s="113" t="str">
        <f>IF((D15-E15)&gt;0,D15-E15,"- - -")</f>
        <v>- - -</v>
      </c>
      <c r="G15" s="83">
        <v>28</v>
      </c>
      <c r="H15" s="84">
        <v>28</v>
      </c>
      <c r="I15" s="119" t="str">
        <f>IF((G15-H15)&gt;0,G15-H15,"- - -")</f>
        <v>- - -</v>
      </c>
    </row>
    <row r="16" spans="1:9">
      <c r="C16" s="80" t="s">
        <v>75</v>
      </c>
      <c r="D16" s="81"/>
      <c r="E16" s="82"/>
      <c r="F16" s="113" t="str">
        <f>IF((D16-E16)&gt;0,D16-E16,"- - -")</f>
        <v>- - -</v>
      </c>
      <c r="G16" s="83"/>
      <c r="H16" s="84"/>
      <c r="I16" s="119" t="str">
        <f>IF((G16-H16)&gt;0,G16-H16,"- - -")</f>
        <v>- - -</v>
      </c>
    </row>
    <row r="17" spans="2:9" ht="18" customHeight="1" thickBot="1">
      <c r="B17" s="229" t="s">
        <v>11</v>
      </c>
      <c r="C17" s="230"/>
      <c r="D17" s="140">
        <f>SUM(D14:D16)</f>
        <v>32.5</v>
      </c>
      <c r="E17" s="142">
        <f>SUM(E14:E16)</f>
        <v>26.5</v>
      </c>
      <c r="F17" s="112">
        <f>SUM(F13:F16)</f>
        <v>6</v>
      </c>
      <c r="G17" s="138">
        <f>SUM(G14:G16)</f>
        <v>135</v>
      </c>
      <c r="H17" s="144">
        <f>SUM(H13:H16)</f>
        <v>106</v>
      </c>
      <c r="I17" s="124">
        <f>SUM(I13:I16)</f>
        <v>29</v>
      </c>
    </row>
    <row r="18" spans="2:9" ht="13.15" thickTop="1">
      <c r="C18" s="5"/>
      <c r="D18" s="5"/>
      <c r="E18" s="6"/>
      <c r="G18" s="3"/>
      <c r="H18" s="3"/>
      <c r="I18" s="3"/>
    </row>
    <row r="19" spans="2:9" s="10" customFormat="1" ht="17.649999999999999">
      <c r="C19" s="223" t="s">
        <v>93</v>
      </c>
      <c r="D19" s="224"/>
      <c r="E19" s="224"/>
      <c r="F19" s="224"/>
      <c r="G19" s="224"/>
      <c r="H19" s="224"/>
      <c r="I19" s="11"/>
    </row>
    <row r="20" spans="2:9" s="10" customFormat="1" ht="17.649999999999999">
      <c r="C20" s="87" t="s">
        <v>100</v>
      </c>
      <c r="D20" s="75"/>
      <c r="E20" s="75"/>
      <c r="F20" s="75"/>
      <c r="G20" s="75"/>
      <c r="H20" s="75"/>
      <c r="I20" s="11"/>
    </row>
    <row r="21" spans="2:9" ht="6" customHeight="1">
      <c r="D21" s="5"/>
      <c r="G21" s="3"/>
      <c r="H21" s="3"/>
      <c r="I21" s="3"/>
    </row>
    <row r="22" spans="2:9" ht="38.25" customHeight="1">
      <c r="C22" s="7"/>
      <c r="D22" s="104" t="s">
        <v>9</v>
      </c>
      <c r="E22" s="225" t="s">
        <v>101</v>
      </c>
      <c r="F22" s="226"/>
      <c r="G22" s="227" t="s">
        <v>102</v>
      </c>
      <c r="H22" s="228"/>
      <c r="I22" s="3"/>
    </row>
    <row r="23" spans="2:9" s="107" customFormat="1" ht="13.9">
      <c r="C23" s="210" t="s">
        <v>10</v>
      </c>
      <c r="D23" s="211"/>
      <c r="E23" s="212">
        <f>E11</f>
        <v>60</v>
      </c>
      <c r="F23" s="213"/>
      <c r="G23" s="214">
        <f>H11</f>
        <v>252</v>
      </c>
      <c r="H23" s="215"/>
      <c r="I23" s="133"/>
    </row>
    <row r="24" spans="2:9" s="126" customFormat="1" ht="25.05" customHeight="1">
      <c r="B24" s="216" t="s">
        <v>76</v>
      </c>
      <c r="C24" s="217"/>
      <c r="D24" s="218"/>
      <c r="E24" s="219">
        <f>D51+H51</f>
        <v>443</v>
      </c>
      <c r="F24" s="220"/>
      <c r="G24" s="221">
        <f>E51+I51</f>
        <v>1791.3</v>
      </c>
      <c r="H24" s="222"/>
      <c r="I24" s="134"/>
    </row>
    <row r="25" spans="2:9" ht="20.65">
      <c r="B25" s="197" t="s">
        <v>107</v>
      </c>
      <c r="C25" s="198"/>
      <c r="D25" s="199"/>
      <c r="E25" s="200">
        <f>E23/E24</f>
        <v>0.13544018058690746</v>
      </c>
      <c r="F25" s="201"/>
      <c r="G25" s="202">
        <f>G23/G24</f>
        <v>0.1406799531066823</v>
      </c>
      <c r="H25" s="203"/>
      <c r="I25" s="3"/>
    </row>
    <row r="26" spans="2:9" ht="6" customHeight="1">
      <c r="C26" s="5"/>
      <c r="D26" s="5"/>
      <c r="E26" s="6"/>
      <c r="G26" s="3"/>
      <c r="H26" s="3"/>
      <c r="I26" s="3"/>
    </row>
    <row r="27" spans="2:9" s="107" customFormat="1" ht="13.9">
      <c r="C27" s="210" t="s">
        <v>17</v>
      </c>
      <c r="D27" s="211"/>
      <c r="E27" s="212">
        <f>E17</f>
        <v>26.5</v>
      </c>
      <c r="F27" s="213"/>
      <c r="G27" s="214">
        <f>H17</f>
        <v>106</v>
      </c>
      <c r="H27" s="215"/>
      <c r="I27" s="133"/>
    </row>
    <row r="28" spans="2:9" s="126" customFormat="1" ht="25.05" customHeight="1">
      <c r="B28" s="216" t="s">
        <v>76</v>
      </c>
      <c r="C28" s="217"/>
      <c r="D28" s="218"/>
      <c r="E28" s="219">
        <f>E24</f>
        <v>443</v>
      </c>
      <c r="F28" s="220"/>
      <c r="G28" s="221">
        <f>G24</f>
        <v>1791.3</v>
      </c>
      <c r="H28" s="222"/>
      <c r="I28" s="134"/>
    </row>
    <row r="29" spans="2:9" ht="20.65">
      <c r="B29" s="197" t="s">
        <v>108</v>
      </c>
      <c r="C29" s="198"/>
      <c r="D29" s="199"/>
      <c r="E29" s="200">
        <f>E27/E24</f>
        <v>5.9819413092550788E-2</v>
      </c>
      <c r="F29" s="201"/>
      <c r="G29" s="202">
        <f>G27/G24</f>
        <v>5.9174900909953664E-2</v>
      </c>
      <c r="H29" s="203"/>
      <c r="I29" s="3"/>
    </row>
    <row r="30" spans="2:9">
      <c r="C30" s="5"/>
      <c r="D30" s="5"/>
      <c r="E30" s="6"/>
      <c r="G30" s="3"/>
      <c r="H30" s="3"/>
      <c r="I30" s="3"/>
    </row>
    <row r="31" spans="2:9" ht="15">
      <c r="B31" s="87" t="s">
        <v>115</v>
      </c>
      <c r="C31" s="5"/>
      <c r="D31" s="5"/>
      <c r="E31" s="6"/>
      <c r="G31" s="3"/>
      <c r="H31" s="3"/>
      <c r="I31" s="3"/>
    </row>
    <row r="32" spans="2:9" ht="13.15" thickBot="1">
      <c r="C32" s="5"/>
      <c r="D32" s="5"/>
      <c r="E32" s="6"/>
      <c r="G32" s="3"/>
      <c r="H32" s="3"/>
      <c r="I32" s="3"/>
    </row>
    <row r="33" spans="1:10" ht="32" customHeight="1" thickTop="1">
      <c r="B33" s="204" t="s">
        <v>97</v>
      </c>
      <c r="C33" s="205"/>
      <c r="D33" s="208" t="s">
        <v>99</v>
      </c>
      <c r="E33" s="209"/>
      <c r="F33" s="204" t="s">
        <v>96</v>
      </c>
      <c r="G33" s="205"/>
      <c r="H33" s="208" t="s">
        <v>98</v>
      </c>
      <c r="I33" s="209"/>
    </row>
    <row r="34" spans="1:10" ht="28.05" customHeight="1">
      <c r="B34" s="206"/>
      <c r="C34" s="207"/>
      <c r="D34" s="85" t="s">
        <v>113</v>
      </c>
      <c r="E34" s="86" t="s">
        <v>114</v>
      </c>
      <c r="F34" s="206"/>
      <c r="G34" s="207"/>
      <c r="H34" s="85" t="s">
        <v>113</v>
      </c>
      <c r="I34" s="86" t="s">
        <v>114</v>
      </c>
    </row>
    <row r="35" spans="1:10" ht="2.1" customHeight="1">
      <c r="B35" s="8"/>
      <c r="C35" s="2"/>
      <c r="D35" s="2"/>
      <c r="E35" s="9"/>
      <c r="F35" s="8"/>
      <c r="G35" s="2"/>
      <c r="H35" s="2"/>
      <c r="I35" s="9"/>
    </row>
    <row r="36" spans="1:10" s="126" customFormat="1" ht="11.65">
      <c r="A36" s="126">
        <v>1</v>
      </c>
      <c r="B36" s="195" t="s">
        <v>2</v>
      </c>
      <c r="C36" s="196"/>
      <c r="D36" s="129">
        <v>40</v>
      </c>
      <c r="E36" s="130">
        <v>169.3</v>
      </c>
      <c r="F36" s="127" t="s">
        <v>14</v>
      </c>
      <c r="G36" s="128"/>
      <c r="H36" s="129">
        <v>40</v>
      </c>
      <c r="I36" s="131">
        <v>172</v>
      </c>
      <c r="J36" s="132">
        <v>1</v>
      </c>
    </row>
    <row r="37" spans="1:10" s="126" customFormat="1" ht="11.65">
      <c r="A37" s="126">
        <v>2</v>
      </c>
      <c r="B37" s="195" t="s">
        <v>3</v>
      </c>
      <c r="C37" s="196"/>
      <c r="D37" s="129">
        <v>38</v>
      </c>
      <c r="E37" s="130">
        <v>136.5</v>
      </c>
      <c r="F37" s="127" t="s">
        <v>5</v>
      </c>
      <c r="G37" s="128"/>
      <c r="H37" s="129">
        <v>27</v>
      </c>
      <c r="I37" s="131">
        <v>111.3</v>
      </c>
      <c r="J37" s="132">
        <v>2</v>
      </c>
    </row>
    <row r="38" spans="1:10" s="126" customFormat="1" ht="11.65">
      <c r="A38" s="126">
        <v>3</v>
      </c>
      <c r="B38" s="195" t="s">
        <v>4</v>
      </c>
      <c r="C38" s="196"/>
      <c r="D38" s="129">
        <v>34</v>
      </c>
      <c r="E38" s="130">
        <v>126.2</v>
      </c>
      <c r="F38" s="127" t="s">
        <v>16</v>
      </c>
      <c r="G38" s="128"/>
      <c r="H38" s="129">
        <v>23</v>
      </c>
      <c r="I38" s="131">
        <v>90.4</v>
      </c>
      <c r="J38" s="132">
        <v>3</v>
      </c>
    </row>
    <row r="39" spans="1:10" s="126" customFormat="1" ht="11.65">
      <c r="A39" s="126">
        <v>4</v>
      </c>
      <c r="B39" s="195" t="s">
        <v>5</v>
      </c>
      <c r="C39" s="196"/>
      <c r="D39" s="129">
        <v>27</v>
      </c>
      <c r="E39" s="130">
        <v>111.3</v>
      </c>
      <c r="F39" s="127" t="s">
        <v>13</v>
      </c>
      <c r="G39" s="128"/>
      <c r="H39" s="129">
        <v>21</v>
      </c>
      <c r="I39" s="131">
        <v>82.4</v>
      </c>
      <c r="J39" s="132">
        <v>4</v>
      </c>
    </row>
    <row r="40" spans="1:10" s="126" customFormat="1" ht="11.65">
      <c r="A40" s="126">
        <v>5</v>
      </c>
      <c r="B40" s="195" t="s">
        <v>18</v>
      </c>
      <c r="C40" s="196"/>
      <c r="D40" s="129">
        <v>27</v>
      </c>
      <c r="E40" s="130">
        <v>111.9</v>
      </c>
      <c r="F40" s="127" t="s">
        <v>77</v>
      </c>
      <c r="G40" s="128"/>
      <c r="H40" s="129">
        <v>21</v>
      </c>
      <c r="I40" s="131">
        <v>92</v>
      </c>
      <c r="J40" s="132">
        <v>5</v>
      </c>
    </row>
    <row r="41" spans="1:10" s="126" customFormat="1" ht="11.65">
      <c r="A41" s="126">
        <v>6</v>
      </c>
      <c r="B41" s="195" t="s">
        <v>28</v>
      </c>
      <c r="C41" s="196"/>
      <c r="D41" s="129">
        <v>27</v>
      </c>
      <c r="E41" s="130">
        <v>114</v>
      </c>
      <c r="F41" s="127" t="s">
        <v>15</v>
      </c>
      <c r="G41" s="128"/>
      <c r="H41" s="129">
        <v>19</v>
      </c>
      <c r="I41" s="131">
        <v>91.6</v>
      </c>
      <c r="J41" s="132">
        <v>6</v>
      </c>
    </row>
    <row r="42" spans="1:10" s="126" customFormat="1" ht="11.65">
      <c r="A42" s="126">
        <v>7</v>
      </c>
      <c r="B42" s="195" t="s">
        <v>19</v>
      </c>
      <c r="C42" s="196"/>
      <c r="D42" s="129">
        <v>27</v>
      </c>
      <c r="E42" s="130">
        <v>106</v>
      </c>
      <c r="F42" s="127" t="s">
        <v>78</v>
      </c>
      <c r="G42" s="128"/>
      <c r="H42" s="129">
        <v>10</v>
      </c>
      <c r="I42" s="131">
        <v>36</v>
      </c>
      <c r="J42" s="132">
        <v>7</v>
      </c>
    </row>
    <row r="43" spans="1:10" s="126" customFormat="1" ht="11.65">
      <c r="A43" s="126">
        <v>8</v>
      </c>
      <c r="B43" s="195" t="s">
        <v>20</v>
      </c>
      <c r="C43" s="196"/>
      <c r="D43" s="129">
        <v>22</v>
      </c>
      <c r="E43" s="130">
        <v>89.4</v>
      </c>
      <c r="F43" s="127" t="s">
        <v>79</v>
      </c>
      <c r="G43" s="128"/>
      <c r="H43" s="129">
        <v>10</v>
      </c>
      <c r="I43" s="131">
        <v>34</v>
      </c>
      <c r="J43" s="132">
        <v>8</v>
      </c>
    </row>
    <row r="44" spans="1:10" s="126" customFormat="1" ht="11.65">
      <c r="A44" s="126">
        <v>9</v>
      </c>
      <c r="B44" s="195"/>
      <c r="C44" s="196"/>
      <c r="D44" s="129"/>
      <c r="E44" s="130"/>
      <c r="F44" s="127" t="s">
        <v>80</v>
      </c>
      <c r="G44" s="128"/>
      <c r="H44" s="129">
        <v>10</v>
      </c>
      <c r="I44" s="131">
        <v>40</v>
      </c>
      <c r="J44" s="132">
        <v>9</v>
      </c>
    </row>
    <row r="45" spans="1:10" s="126" customFormat="1" ht="11.65">
      <c r="A45" s="126">
        <v>10</v>
      </c>
      <c r="B45" s="195"/>
      <c r="C45" s="196"/>
      <c r="D45" s="129"/>
      <c r="E45" s="130"/>
      <c r="F45" s="127" t="s">
        <v>81</v>
      </c>
      <c r="G45" s="128"/>
      <c r="H45" s="129">
        <v>10</v>
      </c>
      <c r="I45" s="131">
        <v>38</v>
      </c>
      <c r="J45" s="132">
        <v>10</v>
      </c>
    </row>
    <row r="46" spans="1:10" s="126" customFormat="1" ht="11.65">
      <c r="A46" s="126">
        <v>11</v>
      </c>
      <c r="B46" s="195"/>
      <c r="C46" s="196"/>
      <c r="D46" s="129"/>
      <c r="E46" s="130"/>
      <c r="F46" s="127" t="s">
        <v>82</v>
      </c>
      <c r="G46" s="128"/>
      <c r="H46" s="129">
        <v>10</v>
      </c>
      <c r="I46" s="131">
        <v>39</v>
      </c>
      <c r="J46" s="132">
        <v>11</v>
      </c>
    </row>
    <row r="47" spans="1:10" s="126" customFormat="1" ht="11.65">
      <c r="A47" s="126">
        <v>12</v>
      </c>
      <c r="B47" s="247"/>
      <c r="C47" s="248"/>
      <c r="D47" s="151"/>
      <c r="E47" s="152"/>
      <c r="F47" s="149"/>
      <c r="G47" s="150"/>
      <c r="H47" s="151"/>
      <c r="I47" s="153"/>
      <c r="J47" s="132">
        <v>12</v>
      </c>
    </row>
    <row r="48" spans="1:10" s="135" customFormat="1" ht="11.65">
      <c r="B48" s="159"/>
      <c r="C48" s="159"/>
      <c r="D48" s="160"/>
      <c r="E48" s="161"/>
      <c r="F48" s="159"/>
      <c r="G48" s="159"/>
      <c r="H48" s="160"/>
      <c r="I48" s="161"/>
      <c r="J48" s="136"/>
    </row>
    <row r="49" spans="1:10" s="126" customFormat="1" ht="11.65">
      <c r="A49" s="126">
        <v>40</v>
      </c>
      <c r="B49" s="245"/>
      <c r="C49" s="246"/>
      <c r="D49" s="156"/>
      <c r="E49" s="157"/>
      <c r="F49" s="154"/>
      <c r="G49" s="155"/>
      <c r="H49" s="156"/>
      <c r="I49" s="158"/>
      <c r="J49" s="132">
        <v>40</v>
      </c>
    </row>
    <row r="50" spans="1:10" ht="2.1" customHeight="1">
      <c r="B50" s="8"/>
      <c r="C50" s="2"/>
      <c r="D50" s="2"/>
      <c r="E50" s="9"/>
      <c r="F50" s="8"/>
      <c r="G50" s="2"/>
      <c r="H50" s="2"/>
      <c r="I50" s="9"/>
    </row>
    <row r="51" spans="1:10" s="10" customFormat="1" ht="15.4" thickBot="1">
      <c r="B51" s="193" t="s">
        <v>12</v>
      </c>
      <c r="C51" s="194"/>
      <c r="D51" s="105">
        <f>SUM(D36:D49)</f>
        <v>242</v>
      </c>
      <c r="E51" s="106">
        <f>SUM(E36:E49)</f>
        <v>964.59999999999991</v>
      </c>
      <c r="F51" s="183" t="s">
        <v>109</v>
      </c>
      <c r="G51" s="184"/>
      <c r="H51" s="105">
        <f>SUM(H36:H49)</f>
        <v>201</v>
      </c>
      <c r="I51" s="106">
        <f>SUM(I36:I49)</f>
        <v>826.7</v>
      </c>
    </row>
    <row r="52" spans="1:10" ht="5.0999999999999996" customHeight="1" thickTop="1" thickBot="1">
      <c r="B52" s="19"/>
      <c r="C52" s="19"/>
      <c r="D52" s="20"/>
      <c r="E52" s="21"/>
      <c r="F52" s="19"/>
      <c r="G52" s="19"/>
      <c r="H52" s="20"/>
      <c r="I52" s="21"/>
    </row>
    <row r="53" spans="1:10" ht="14.65" thickTop="1" thickBot="1">
      <c r="B53" s="88" t="s">
        <v>83</v>
      </c>
      <c r="C53" s="16"/>
      <c r="F53" s="88" t="s">
        <v>83</v>
      </c>
      <c r="G53" s="16"/>
      <c r="H53" s="16"/>
      <c r="I53" s="13"/>
    </row>
    <row r="54" spans="1:10" ht="38.65" customHeight="1" thickTop="1" thickBot="1">
      <c r="B54" s="185" t="s">
        <v>104</v>
      </c>
      <c r="C54" s="186"/>
      <c r="D54" s="91" t="s">
        <v>103</v>
      </c>
      <c r="E54" s="89">
        <f>IF(ISNUMBER(D51/SUM(D51+H51)),D51/SUM(D51+H51),"")</f>
        <v>0.54627539503386002</v>
      </c>
      <c r="F54" s="187" t="s">
        <v>105</v>
      </c>
      <c r="G54" s="188"/>
      <c r="H54" s="92" t="s">
        <v>103</v>
      </c>
      <c r="I54" s="90">
        <f>1-E54</f>
        <v>0.45372460496613998</v>
      </c>
    </row>
    <row r="55" spans="1:10" ht="9" customHeight="1" thickTop="1">
      <c r="B55" s="22"/>
      <c r="C55" s="23"/>
      <c r="D55" s="69"/>
      <c r="E55" s="24"/>
      <c r="F55" s="22"/>
      <c r="I55" s="14"/>
    </row>
    <row r="56" spans="1:10" s="10" customFormat="1" ht="15">
      <c r="B56" s="94" t="str">
        <f>CONCATENATE("= ",COUNTA(B36:C49)," Mitarbeiter mit einem durchschnittlichen ")</f>
        <v xml:space="preserve">= 8 Mitarbeiter mit einem durchschnittlichen </v>
      </c>
      <c r="E56" s="93"/>
      <c r="F56" s="94" t="str">
        <f>CONCATENATE("= ",COUNTA(F36:G49)," Mitarbeiter mit einem durchschnittlichen ")</f>
        <v xml:space="preserve">= 11 Mitarbeiter mit einem durchschnittlichen </v>
      </c>
      <c r="I56" s="93"/>
    </row>
    <row r="57" spans="1:10" ht="18" customHeight="1">
      <c r="B57" s="95" t="s">
        <v>21</v>
      </c>
      <c r="D57" s="96">
        <f>AVERAGE(D36:D49)</f>
        <v>30.25</v>
      </c>
      <c r="E57" s="97">
        <f>AVERAGE(E36:E49)</f>
        <v>120.57499999999999</v>
      </c>
      <c r="F57" s="95" t="s">
        <v>21</v>
      </c>
      <c r="H57" s="96">
        <f>AVERAGE(H36:H49)</f>
        <v>18.272727272727273</v>
      </c>
      <c r="I57" s="97">
        <f>AVERAGE(I36:I49)</f>
        <v>75.154545454545456</v>
      </c>
    </row>
    <row r="58" spans="1:10" s="71" customFormat="1">
      <c r="B58" s="70"/>
      <c r="D58" s="77" t="s">
        <v>23</v>
      </c>
      <c r="E58" s="78" t="s">
        <v>22</v>
      </c>
      <c r="F58" s="70"/>
      <c r="H58" s="77" t="s">
        <v>23</v>
      </c>
      <c r="I58" s="78" t="s">
        <v>22</v>
      </c>
    </row>
    <row r="59" spans="1:10" ht="5.0999999999999996" customHeight="1">
      <c r="B59" s="18"/>
      <c r="D59" s="12"/>
      <c r="E59" s="15"/>
      <c r="F59" s="18"/>
      <c r="H59" s="12"/>
      <c r="I59" s="15"/>
    </row>
    <row r="60" spans="1:10" ht="15">
      <c r="B60" s="99" t="s">
        <v>24</v>
      </c>
      <c r="C60" s="100"/>
      <c r="D60" s="110">
        <v>39</v>
      </c>
      <c r="E60" s="98" t="s">
        <v>25</v>
      </c>
      <c r="F60" s="99" t="s">
        <v>24</v>
      </c>
      <c r="G60" s="100"/>
      <c r="H60" s="111">
        <f>$D$60</f>
        <v>39</v>
      </c>
      <c r="I60" s="98" t="s">
        <v>25</v>
      </c>
    </row>
    <row r="61" spans="1:10" ht="15">
      <c r="B61" s="99" t="s">
        <v>26</v>
      </c>
      <c r="C61" s="100"/>
      <c r="E61" s="14"/>
      <c r="F61" s="99" t="s">
        <v>26</v>
      </c>
      <c r="G61" s="100"/>
      <c r="I61" s="14"/>
    </row>
    <row r="62" spans="1:10" s="10" customFormat="1" ht="18" thickBot="1">
      <c r="B62" s="101"/>
      <c r="C62" s="102"/>
      <c r="D62" s="103" t="s">
        <v>106</v>
      </c>
      <c r="E62" s="72">
        <f>D60/D57</f>
        <v>1.2892561983471074</v>
      </c>
      <c r="F62" s="101"/>
      <c r="G62" s="102"/>
      <c r="H62" s="103" t="s">
        <v>106</v>
      </c>
      <c r="I62" s="73">
        <f>H60/H57</f>
        <v>2.1343283582089549</v>
      </c>
    </row>
    <row r="63" spans="1:10" ht="5.0999999999999996" customHeight="1" thickTop="1" thickBot="1"/>
    <row r="64" spans="1:10" ht="15.4" thickTop="1">
      <c r="D64" s="68" t="s">
        <v>83</v>
      </c>
      <c r="E64" s="16"/>
      <c r="F64" s="16"/>
      <c r="G64" s="13"/>
    </row>
    <row r="65" spans="4:7" ht="17.25">
      <c r="D65" s="22" t="s">
        <v>84</v>
      </c>
      <c r="G65" s="14"/>
    </row>
    <row r="66" spans="4:7" ht="13.9">
      <c r="D66" s="17">
        <f>COUNTA(B36:C49,F36:F49)</f>
        <v>19</v>
      </c>
      <c r="E66" s="107" t="s">
        <v>120</v>
      </c>
      <c r="G66" s="14"/>
    </row>
    <row r="67" spans="4:7" ht="14.25" thickBot="1">
      <c r="D67" s="162" t="s">
        <v>121</v>
      </c>
      <c r="E67" s="163"/>
      <c r="F67" s="166"/>
      <c r="G67" s="167">
        <f>D51+H51</f>
        <v>443</v>
      </c>
    </row>
    <row r="68" spans="4:7" s="108" customFormat="1" ht="13.9">
      <c r="D68" s="164" t="s">
        <v>122</v>
      </c>
      <c r="E68" s="169"/>
      <c r="F68" s="170">
        <f>AVERAGE(D36:D49,H36:H49)</f>
        <v>23.315789473684209</v>
      </c>
      <c r="G68" s="170">
        <f>AVERAGE(E36:E49,I36:I49)</f>
        <v>94.278947368421044</v>
      </c>
    </row>
    <row r="69" spans="4:7" s="71" customFormat="1" ht="12.95" customHeight="1" thickBot="1">
      <c r="D69" s="70"/>
      <c r="F69" s="171" t="s">
        <v>23</v>
      </c>
      <c r="G69" s="171" t="s">
        <v>22</v>
      </c>
    </row>
    <row r="70" spans="4:7" ht="5.0999999999999996" customHeight="1">
      <c r="D70" s="18"/>
      <c r="F70" s="12"/>
      <c r="G70" s="15"/>
    </row>
    <row r="71" spans="4:7">
      <c r="D71" s="189" t="s">
        <v>24</v>
      </c>
      <c r="E71" s="190"/>
      <c r="F71" s="109">
        <f>D60</f>
        <v>39</v>
      </c>
      <c r="G71" s="14" t="s">
        <v>25</v>
      </c>
    </row>
    <row r="72" spans="4:7" ht="13.15">
      <c r="D72" s="191" t="s">
        <v>26</v>
      </c>
      <c r="E72" s="192"/>
      <c r="G72" s="14"/>
    </row>
    <row r="73" spans="4:7" s="10" customFormat="1" ht="18" thickBot="1">
      <c r="D73" s="101"/>
      <c r="E73" s="102"/>
      <c r="F73" s="103" t="s">
        <v>106</v>
      </c>
      <c r="G73" s="73">
        <f>F71/F68</f>
        <v>1.6726862302483072</v>
      </c>
    </row>
    <row r="74" spans="4:7" ht="13.15" thickTop="1"/>
  </sheetData>
  <sheetProtection sheet="1" objects="1" scenarios="1"/>
  <mergeCells count="56">
    <mergeCell ref="B17:C17"/>
    <mergeCell ref="F1:I1"/>
    <mergeCell ref="A2:C3"/>
    <mergeCell ref="H2:I2"/>
    <mergeCell ref="A4:C5"/>
    <mergeCell ref="D4:F4"/>
    <mergeCell ref="G4:I4"/>
    <mergeCell ref="D6:E6"/>
    <mergeCell ref="F6:F7"/>
    <mergeCell ref="G6:H6"/>
    <mergeCell ref="I6:I7"/>
    <mergeCell ref="B11:C11"/>
    <mergeCell ref="C19:H19"/>
    <mergeCell ref="E22:F22"/>
    <mergeCell ref="G22:H22"/>
    <mergeCell ref="C23:D23"/>
    <mergeCell ref="E23:F23"/>
    <mergeCell ref="G23:H23"/>
    <mergeCell ref="B24:D24"/>
    <mergeCell ref="E24:F24"/>
    <mergeCell ref="G24:H24"/>
    <mergeCell ref="B25:D25"/>
    <mergeCell ref="E25:F25"/>
    <mergeCell ref="G25:H25"/>
    <mergeCell ref="C27:D27"/>
    <mergeCell ref="E27:F27"/>
    <mergeCell ref="G27:H27"/>
    <mergeCell ref="B28:D28"/>
    <mergeCell ref="E28:F28"/>
    <mergeCell ref="G28:H28"/>
    <mergeCell ref="B41:C41"/>
    <mergeCell ref="B29:D29"/>
    <mergeCell ref="E29:F29"/>
    <mergeCell ref="G29:H29"/>
    <mergeCell ref="B33:C34"/>
    <mergeCell ref="D33:E33"/>
    <mergeCell ref="F33:G34"/>
    <mergeCell ref="H33:I33"/>
    <mergeCell ref="B36:C36"/>
    <mergeCell ref="B37:C37"/>
    <mergeCell ref="B38:C38"/>
    <mergeCell ref="B39:C39"/>
    <mergeCell ref="B40:C40"/>
    <mergeCell ref="B49:C49"/>
    <mergeCell ref="B51:C51"/>
    <mergeCell ref="B42:C42"/>
    <mergeCell ref="B43:C43"/>
    <mergeCell ref="B44:C44"/>
    <mergeCell ref="B45:C45"/>
    <mergeCell ref="B46:C46"/>
    <mergeCell ref="B47:C47"/>
    <mergeCell ref="F51:G51"/>
    <mergeCell ref="B54:C54"/>
    <mergeCell ref="F54:G54"/>
    <mergeCell ref="D71:E71"/>
    <mergeCell ref="D72:E72"/>
  </mergeCells>
  <pageMargins left="0.78740157480314965" right="0.39370078740157483" top="0.59055118110236227" bottom="0.51181102362204722" header="0.19685039370078741" footer="0.19685039370078741"/>
  <pageSetup paperSize="9" scale="72" orientation="portrait" r:id="rId1"/>
  <headerFooter alignWithMargins="0">
    <oddFooter>&amp;L&amp;"Arial Narrow,Standard"&amp;9  © 2014 - 2024 Thomas Sießegger, Hamburg
  EXCEL-Datei: &amp;F, Tabelle: &amp;A&amp;R&amp;"Arial Narrow,Standard"&amp;9aus: PDL Management, 
der "führenden" Fachzeitschrift für ambulante Pflege- und Betreuungsdienste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Bitte lesen ...  + + Anleitung</vt:lpstr>
      <vt:lpstr>Eigene Berechnung</vt:lpstr>
      <vt:lpstr>Beispiel • Grafik</vt:lpstr>
      <vt:lpstr>'Bitte lesen ...  + + Anleitung'!_Toc304511180</vt:lpstr>
      <vt:lpstr>'Beispiel • Grafik'!Druckbereich</vt:lpstr>
      <vt:lpstr>'Bitte lesen ...  + + Anleitung'!Druckbereich</vt:lpstr>
      <vt:lpstr>'Eigene Berechnung'!Druckbereich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Thomas Sießegger</cp:lastModifiedBy>
  <cp:lastPrinted>2023-10-29T15:37:00Z</cp:lastPrinted>
  <dcterms:created xsi:type="dcterms:W3CDTF">1996-10-17T05:27:31Z</dcterms:created>
  <dcterms:modified xsi:type="dcterms:W3CDTF">2024-09-02T14:45:15Z</dcterms:modified>
</cp:coreProperties>
</file>